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5"/>
  </bookViews>
  <sheets>
    <sheet name="Cover" sheetId="1" r:id="rId1"/>
    <sheet name="CIS" sheetId="2" r:id="rId2"/>
    <sheet name="CBS" sheetId="3" r:id="rId3"/>
    <sheet name="Equity" sheetId="4" r:id="rId4"/>
    <sheet name="CCF" sheetId="5" r:id="rId5"/>
    <sheet name="Notes" sheetId="6" r:id="rId6"/>
  </sheets>
  <definedNames>
    <definedName name="_xlnm.Print_Area" localSheetId="2">'CBS'!$A$1:$H$60</definedName>
    <definedName name="_xlnm.Print_Area" localSheetId="4">'CCF'!$A$1:$G$64</definedName>
    <definedName name="_xlnm.Print_Area" localSheetId="1">'CIS'!$A$1:$L$57</definedName>
    <definedName name="_xlnm.Print_Area" localSheetId="3">'Equity'!$A$1:$K$46</definedName>
    <definedName name="_xlnm.Print_Area" localSheetId="5">'Notes'!$A$1:$M$271</definedName>
    <definedName name="_xlnm.Print_Titles" localSheetId="5">'Notes'!$1:$6</definedName>
    <definedName name="Z_EC2F5745_AD53_4030_BB37_77EBAACA5B76_.wvu.PrintArea" localSheetId="2" hidden="1">'CBS'!$A$1:$H$60</definedName>
    <definedName name="Z_EC2F5745_AD53_4030_BB37_77EBAACA5B76_.wvu.PrintArea" localSheetId="4" hidden="1">'CCF'!$A$1:$G$66</definedName>
    <definedName name="Z_EC2F5745_AD53_4030_BB37_77EBAACA5B76_.wvu.PrintArea" localSheetId="1" hidden="1">'CIS'!$A$1:$L$61</definedName>
    <definedName name="Z_EC2F5745_AD53_4030_BB37_77EBAACA5B76_.wvu.PrintArea" localSheetId="3" hidden="1">'Equity'!$A$1:$K$69</definedName>
    <definedName name="Z_EC2F5745_AD53_4030_BB37_77EBAACA5B76_.wvu.PrintArea" localSheetId="5" hidden="1">'Notes'!$A$1:$M$311</definedName>
    <definedName name="Z_EC2F5745_AD53_4030_BB37_77EBAACA5B76_.wvu.PrintTitles" localSheetId="5" hidden="1">'Notes'!$1:$6</definedName>
  </definedNames>
  <calcPr fullCalcOnLoad="1"/>
</workbook>
</file>

<file path=xl/sharedStrings.xml><?xml version="1.0" encoding="utf-8"?>
<sst xmlns="http://schemas.openxmlformats.org/spreadsheetml/2006/main" count="389" uniqueCount="298">
  <si>
    <t>Inventories</t>
  </si>
  <si>
    <t>Company No. : 647125-P</t>
  </si>
  <si>
    <t>MMS Ventures Berhad</t>
  </si>
  <si>
    <t>(Incorporated in Malaysia)</t>
  </si>
  <si>
    <t>(The  figures  have  not  been  audited)</t>
  </si>
  <si>
    <t>RM</t>
  </si>
  <si>
    <t>Sundry creditors and accruals</t>
  </si>
  <si>
    <t>Trade debtors</t>
  </si>
  <si>
    <t>Cost of sales</t>
  </si>
  <si>
    <t>Trade creditors</t>
  </si>
  <si>
    <t>Other operating income</t>
  </si>
  <si>
    <t>Revenue</t>
  </si>
  <si>
    <t>Cash flows from operating activities</t>
  </si>
  <si>
    <t>Adjustments for:-</t>
  </si>
  <si>
    <t>Depreciation of property, plant and equipment</t>
  </si>
  <si>
    <t>Fixed deposits interest</t>
  </si>
  <si>
    <t>Adjustments for working capital changes :-</t>
  </si>
  <si>
    <t>Sundry debtors, deposits and prepayments</t>
  </si>
  <si>
    <t>Fixed deposits interest received</t>
  </si>
  <si>
    <t>Cash flows from investing activities</t>
  </si>
  <si>
    <t>Purchase of property, plant and equipment</t>
  </si>
  <si>
    <t>Share</t>
  </si>
  <si>
    <t>Capital</t>
  </si>
  <si>
    <t>Total</t>
  </si>
  <si>
    <t>A1</t>
  </si>
  <si>
    <t>Basis of preparation</t>
  </si>
  <si>
    <t>A2</t>
  </si>
  <si>
    <t>A3</t>
  </si>
  <si>
    <t>Seasonal or cyclical factors</t>
  </si>
  <si>
    <t>A4</t>
  </si>
  <si>
    <t>A5</t>
  </si>
  <si>
    <t>A6</t>
  </si>
  <si>
    <t>Debt and equity securities</t>
  </si>
  <si>
    <t>A7</t>
  </si>
  <si>
    <t>A10</t>
  </si>
  <si>
    <t>Changes in the composition of the Group</t>
  </si>
  <si>
    <t>A12</t>
  </si>
  <si>
    <t>A13</t>
  </si>
  <si>
    <t>Capital commitments</t>
  </si>
  <si>
    <t>B1</t>
  </si>
  <si>
    <t>Review of performance</t>
  </si>
  <si>
    <t>B2</t>
  </si>
  <si>
    <t>Variation of results against preceding quarter</t>
  </si>
  <si>
    <t>B3</t>
  </si>
  <si>
    <t>Current year prospects</t>
  </si>
  <si>
    <t>B4</t>
  </si>
  <si>
    <t>B5</t>
  </si>
  <si>
    <t>B6</t>
  </si>
  <si>
    <t>B7</t>
  </si>
  <si>
    <t>B8</t>
  </si>
  <si>
    <t>Group's borrowings and debt securities</t>
  </si>
  <si>
    <t>B9</t>
  </si>
  <si>
    <t>Off balance sheet financial instruments</t>
  </si>
  <si>
    <t>B10</t>
  </si>
  <si>
    <t>Material litigation</t>
  </si>
  <si>
    <t>B11</t>
  </si>
  <si>
    <t>Earnings per share (EPS)</t>
  </si>
  <si>
    <t>Basic EPS</t>
  </si>
  <si>
    <t>Diluted EPS</t>
  </si>
  <si>
    <t>Note</t>
  </si>
  <si>
    <t xml:space="preserve"> </t>
  </si>
  <si>
    <t>MMS  VENTURES  BERHAD</t>
  </si>
  <si>
    <t>(Incorporated  in  Malaysia)</t>
  </si>
  <si>
    <t>a)</t>
  </si>
  <si>
    <t>b)</t>
  </si>
  <si>
    <t>The  Group does not have any convertible securities and accordingly diluted EPS is not applicable.</t>
  </si>
  <si>
    <t>CONDENSED  CONSOLIDATED  INCOME  STATEMENT</t>
  </si>
  <si>
    <t>CONDENSED  CONSOLIDATED  STATEMENT  OF  CHANGES  IN  EQUITY</t>
  </si>
  <si>
    <t>Cash and cash equivalents at the beginning of the year</t>
  </si>
  <si>
    <t>Cash and cash equivalents at the end of the year</t>
  </si>
  <si>
    <t xml:space="preserve">Share </t>
  </si>
  <si>
    <t>Premium</t>
  </si>
  <si>
    <t>Status of utilisation of proceeds raised from the Public Issue</t>
  </si>
  <si>
    <t>Proposed</t>
  </si>
  <si>
    <t>Actual</t>
  </si>
  <si>
    <t>Estimated listing expenses*</t>
  </si>
  <si>
    <t>As per section 2.8 of MMS Ventures Berhad’s Prospectus dated 15 December 2005, any variation in the actual listing expenses from the estimated amount will be used for the Group’s working capital or vice versa.</t>
  </si>
  <si>
    <t>*</t>
  </si>
  <si>
    <t>B12</t>
  </si>
  <si>
    <t>Individual quarter</t>
  </si>
  <si>
    <t>Weighted average number of ordinary shares in issue</t>
  </si>
  <si>
    <t>B13</t>
  </si>
  <si>
    <t xml:space="preserve">        Total: </t>
  </si>
  <si>
    <t>Dividends proposed or declared</t>
  </si>
  <si>
    <t>As at</t>
  </si>
  <si>
    <t>(Audited)</t>
  </si>
  <si>
    <t>(Unaudited)</t>
  </si>
  <si>
    <t>Equity</t>
  </si>
  <si>
    <t>Total equity attributable to shareholders of the Company</t>
  </si>
  <si>
    <t>Minority interests</t>
  </si>
  <si>
    <t>Liabilities</t>
  </si>
  <si>
    <t>Total non-current liabilities</t>
  </si>
  <si>
    <t>Total current liabilities</t>
  </si>
  <si>
    <t>Total liabilities</t>
  </si>
  <si>
    <t>Total equity and liabilities</t>
  </si>
  <si>
    <t xml:space="preserve">  Share capital</t>
  </si>
  <si>
    <t xml:space="preserve">  Share premium</t>
  </si>
  <si>
    <t xml:space="preserve">  Deferred taxation</t>
  </si>
  <si>
    <t xml:space="preserve">  Trade creditors</t>
  </si>
  <si>
    <t xml:space="preserve">  Sundry creditors and accruals</t>
  </si>
  <si>
    <t>Total non-current assets</t>
  </si>
  <si>
    <t>Total current assets</t>
  </si>
  <si>
    <t xml:space="preserve">  Inventories</t>
  </si>
  <si>
    <t xml:space="preserve">  Trade debtors</t>
  </si>
  <si>
    <t xml:space="preserve">  Sundry debtors, deposits and prepayments</t>
  </si>
  <si>
    <t xml:space="preserve">  Fixed deposits with licensed banks</t>
  </si>
  <si>
    <t xml:space="preserve">  Cash and bank balances</t>
  </si>
  <si>
    <t>Total assets</t>
  </si>
  <si>
    <t>Total equity</t>
  </si>
  <si>
    <t xml:space="preserve">  Property, plant and equipment</t>
  </si>
  <si>
    <t>Individual Quarter</t>
  </si>
  <si>
    <t xml:space="preserve">3 months ended </t>
  </si>
  <si>
    <t>Cumulative Quarter</t>
  </si>
  <si>
    <t>Administrative expenses</t>
  </si>
  <si>
    <t>Interest expense</t>
  </si>
  <si>
    <t>Tax expense</t>
  </si>
  <si>
    <t>Attributable to:</t>
  </si>
  <si>
    <t>Shareholders of the Company</t>
  </si>
  <si>
    <t>Earnings per share</t>
  </si>
  <si>
    <t>Diluted earnings per share (sen)</t>
  </si>
  <si>
    <t>PART A - Explanatory notes pursuant to Financial Reporting Standards ("FRS") 134</t>
  </si>
  <si>
    <t>Auditors' report of preceding annual financial statements</t>
  </si>
  <si>
    <t>Unusual items due to their nature, size or incidence</t>
  </si>
  <si>
    <t>Changes in estimates</t>
  </si>
  <si>
    <t>A8</t>
  </si>
  <si>
    <t>Dividend paid</t>
  </si>
  <si>
    <t>A9</t>
  </si>
  <si>
    <t>Segment reporting</t>
  </si>
  <si>
    <t>Property, plant and equipment</t>
  </si>
  <si>
    <t>Post balance sheet events</t>
  </si>
  <si>
    <t>Contingent liabilities and contingent assets</t>
  </si>
  <si>
    <t>Related party transactions</t>
  </si>
  <si>
    <t>Profit forecast</t>
  </si>
  <si>
    <t xml:space="preserve">Unquoted investments and properties </t>
  </si>
  <si>
    <t>Quoted investments</t>
  </si>
  <si>
    <t>Status of corporate proposal announced</t>
  </si>
  <si>
    <t>Working capital*</t>
  </si>
  <si>
    <t>R&amp;D expenditure</t>
  </si>
  <si>
    <t>Expansion of production facilities</t>
  </si>
  <si>
    <t>Descriptions</t>
  </si>
  <si>
    <t>utilisation</t>
  </si>
  <si>
    <t>B14</t>
  </si>
  <si>
    <t>Authorisation for issue</t>
  </si>
  <si>
    <t>NA</t>
  </si>
  <si>
    <t xml:space="preserve">  Tax refundable</t>
  </si>
  <si>
    <t>Cash flows from financing activities</t>
  </si>
  <si>
    <t>Net cash used in financing activities</t>
  </si>
  <si>
    <t>Taxation</t>
  </si>
  <si>
    <t>Quarter ended</t>
  </si>
  <si>
    <t>Change</t>
  </si>
  <si>
    <t>%</t>
  </si>
  <si>
    <t>Board of Directors' Opinion on Revenue/Profit Estimate/Forecast/Projection/Internal Targets</t>
  </si>
  <si>
    <t>Not applicable as the Group did not announce or disclose in a public document any profit forecast or profit guarantee.</t>
  </si>
  <si>
    <t>Deviation</t>
  </si>
  <si>
    <t>2006 to 2009**</t>
  </si>
  <si>
    <t>2006**</t>
  </si>
  <si>
    <t>12 months</t>
  </si>
  <si>
    <t>4 years</t>
  </si>
  <si>
    <t>Explanations</t>
  </si>
  <si>
    <t>**</t>
  </si>
  <si>
    <t>In presenting information on the basis of geographical segments, segment revenue is based on the geographical location of customers. Segment assets are based on the geographical location of assets.</t>
  </si>
  <si>
    <t xml:space="preserve">Revenue from external </t>
  </si>
  <si>
    <t xml:space="preserve">customers by location </t>
  </si>
  <si>
    <t>of customers</t>
  </si>
  <si>
    <t xml:space="preserve">Segment assets by  </t>
  </si>
  <si>
    <t>location of assets</t>
  </si>
  <si>
    <t>Capital expenditure</t>
  </si>
  <si>
    <t xml:space="preserve">by location of </t>
  </si>
  <si>
    <t>assets</t>
  </si>
  <si>
    <t>Malaysia</t>
  </si>
  <si>
    <t>America</t>
  </si>
  <si>
    <t>Asia (exclude Malaysia)</t>
  </si>
  <si>
    <t>Consolidated</t>
  </si>
  <si>
    <t>B15</t>
  </si>
  <si>
    <t xml:space="preserve">Business segmental information has not been prepared as the Group is confined to one industry segment which is the manufacture of automated systems and machinery. </t>
  </si>
  <si>
    <t>Reconciliation of effective tax expense :</t>
  </si>
  <si>
    <t>Distributable</t>
  </si>
  <si>
    <t>(RM'000)</t>
  </si>
  <si>
    <t>Intended timeframe for Utilisation</t>
  </si>
  <si>
    <t>Utilisation period as disclosed in MMS Ventures Berhad's Prospectus dated 15 December 2005</t>
  </si>
  <si>
    <t>Quarterly Report on Consolidated Results</t>
  </si>
  <si>
    <r>
      <t xml:space="preserve">Net assets per share (RM)  </t>
    </r>
    <r>
      <rPr>
        <b/>
        <vertAlign val="superscript"/>
        <sz val="10"/>
        <rFont val="Times New Roman"/>
        <family val="1"/>
      </rPr>
      <t>@</t>
    </r>
  </si>
  <si>
    <t>@  based on the number of ordinary shares of 163,000,000 shares</t>
  </si>
  <si>
    <t>Non-distributable</t>
  </si>
  <si>
    <t>CONDENSED CONSOLIDATED  CASH  FLOW  STATEMENT</t>
  </si>
  <si>
    <t>NOTES TO THE INTERIM FINANCIAL STATEMENTS</t>
  </si>
  <si>
    <t>There were no unusual items affecting assets, liabilities, equity, net income or cash flows during the current quarter under review.</t>
  </si>
  <si>
    <r>
      <t>There were no changes in estimates that have had material effect in the current</t>
    </r>
    <r>
      <rPr>
        <sz val="11"/>
        <color indexed="10"/>
        <rFont val="Times New Roman"/>
        <family val="1"/>
      </rPr>
      <t xml:space="preserve"> </t>
    </r>
    <r>
      <rPr>
        <sz val="11"/>
        <rFont val="Times New Roman"/>
        <family val="1"/>
      </rPr>
      <t>quarter under review.</t>
    </r>
  </si>
  <si>
    <t>There were no dividends paid during the current quarter under review.</t>
  </si>
  <si>
    <t>Valuation</t>
  </si>
  <si>
    <t>There was no revaluation on any of the Group's property, plant and equipment during the current quarter under review.</t>
  </si>
  <si>
    <t>There were no material events after the current quarter under review that require disclosure or adjustment to the unaudited condensed interim financial statements.</t>
  </si>
  <si>
    <t>A11</t>
  </si>
  <si>
    <t>There were no material changes in the composition of the Group for the current quarter under review.</t>
  </si>
  <si>
    <t>Cumulative quarter</t>
  </si>
  <si>
    <t>Precision tooling charges</t>
  </si>
  <si>
    <t>- Micro Carbide Engineering Sdn Bhd</t>
  </si>
  <si>
    <t>Wiring charges</t>
  </si>
  <si>
    <t>- Unique Visoft Engineering Sdn Bhd</t>
  </si>
  <si>
    <t>All related party transactions had been entered into in the ordinary course of business and transacted on a negotiated basis.</t>
  </si>
  <si>
    <t>There were no sale of unquoted investments and/or properties for the current quarter under review.</t>
  </si>
  <si>
    <t>There were no purchases or disposals of quoted securities for the current quarter under review.</t>
  </si>
  <si>
    <t>There were no borrowings and debt securities outstanding or issued for the current quarter under review.</t>
  </si>
  <si>
    <t>No dividend was proposed or declared by the Company during the current quarter under review.</t>
  </si>
  <si>
    <t>Basic EPS is calculated by dividing the net profit after tax and minority interests for the period by number of ordinary shares in issue during the period.</t>
  </si>
  <si>
    <t xml:space="preserve">  Prepaid lease payment on leasehold land</t>
  </si>
  <si>
    <t>Net cash used in investing activities</t>
  </si>
  <si>
    <t>There were no issuance, cancellations, repurchases, resale and repayment of debt and equity securities, share buy-back, share cancellation, shares held as treasury shares and resale of treasury shares for the current quarter under review.</t>
  </si>
  <si>
    <t>A14</t>
  </si>
  <si>
    <t>Period-to-date</t>
  </si>
  <si>
    <t>Europe</t>
  </si>
  <si>
    <t>Breakdown of tax charge and explanation of variance between the effective and statutory tax rate for the current quarter and the financial period-to-date</t>
  </si>
  <si>
    <t>Net loss for the period</t>
  </si>
  <si>
    <t>At 1 January 2009</t>
  </si>
  <si>
    <t>Amortisation on prepaid lease payment</t>
  </si>
  <si>
    <t>Plant and equipment written off</t>
  </si>
  <si>
    <t>Other operating expenses</t>
  </si>
  <si>
    <t>Australia</t>
  </si>
  <si>
    <t>Losses not available for set-off</t>
  </si>
  <si>
    <t>Under/(Over) provision in prior year</t>
  </si>
  <si>
    <t xml:space="preserve">Taxation at Malaysian statutory tax rate of     </t>
  </si>
  <si>
    <t xml:space="preserve">Unrecognised deferred tax assets </t>
  </si>
  <si>
    <t>PART B - ACE Listing Requirements (Additional information pursuant to Chapter 9, Appendix 9B of the ACE Market Listing Requirements)</t>
  </si>
  <si>
    <t>Not applicable as the Group did not announce or disclose in any public document any revenue or profit estimate, forecast, projection or internal targets.</t>
  </si>
  <si>
    <t xml:space="preserve">There is no corporate proposal announced but not completed as at the date of this report. </t>
  </si>
  <si>
    <t xml:space="preserve"> -   </t>
  </si>
  <si>
    <t>There were no off balance sheet financial instruments as at the date of this report.</t>
  </si>
  <si>
    <t xml:space="preserve">The Group's interim operations are not affected by seasonal or cyclical factors during the current quarter under review. </t>
  </si>
  <si>
    <t>There are no material litigations pending as at the date of this report.</t>
  </si>
  <si>
    <t>31.12.09</t>
  </si>
  <si>
    <t xml:space="preserve">Inventories written off </t>
  </si>
  <si>
    <t xml:space="preserve">Rental income received </t>
  </si>
  <si>
    <t>For The First Quarter Ended 31 March 2010</t>
  </si>
  <si>
    <t>FOR  THE  FIRST QUARTER  ENDED  31  MARCH 2010</t>
  </si>
  <si>
    <t>31.3.10</t>
  </si>
  <si>
    <t>31.3.09</t>
  </si>
  <si>
    <t xml:space="preserve">The condensed consolidated income statement should be read in conjunction with the audited financial statements for the year ended 31 December 2009 and the accompanying explanatory notes attached to this interim financial statements. </t>
  </si>
  <si>
    <t>CONDENSED CONSOLIDATED  BALANCE  SHEET  AS  AT  31  MARCH  2010</t>
  </si>
  <si>
    <t xml:space="preserve">The condensed consolidated balance sheet should be read in conjunction with the audited financial statements for the year ended 31 December 2009 and the accompanying explanatory notes attached to this interim financial statements. </t>
  </si>
  <si>
    <t>FOR  THE  FIRST QUARTER  ENDED  31  MARCH   2010</t>
  </si>
  <si>
    <t>At 31 March 2009</t>
  </si>
  <si>
    <t>At 1 January 2010</t>
  </si>
  <si>
    <t>At 31 March 2010</t>
  </si>
  <si>
    <t>Net profit for the period</t>
  </si>
  <si>
    <t xml:space="preserve">The condensed consolidated statement of changes in equity should be read in conjunction with the audited financial statements for the year ended 31 December 2009 and the accompanying explanatory notes attached to this interim financial statements. </t>
  </si>
  <si>
    <t>FOR  THE  FIRST QUARTER  ENDED  31 MARCH 2010</t>
  </si>
  <si>
    <t xml:space="preserve">               3 months ended 31 March</t>
  </si>
  <si>
    <t xml:space="preserve">               RM</t>
  </si>
  <si>
    <t xml:space="preserve">The condensed consolidated cash flow statements should be read in conjunction with the audited financial statements for the year ended 31 December 2009 and the accompanying explanatory notes attached to this interim financial statements. </t>
  </si>
  <si>
    <t xml:space="preserve">Loss on disposal of plant and equipment </t>
  </si>
  <si>
    <t xml:space="preserve">Proceeds from disposal of plant and equipment </t>
  </si>
  <si>
    <t xml:space="preserve">The interim financial report should be read in conjunction with the audited financial statements for the year ended 31 December 2009.  </t>
  </si>
  <si>
    <t>The auditors’ report  on the financial statements for the financial year ended 31 December 2009 was not qualified.</t>
  </si>
  <si>
    <t>3 months ended 31 March 2010</t>
  </si>
  <si>
    <t>3 months ended 31 March 2009</t>
  </si>
  <si>
    <t>There were no contingent liabilities or contingent assets as at 31 March 2010 and up to the date of this report.</t>
  </si>
  <si>
    <t xml:space="preserve">Decrease in other operating income as compared to the corresponding quarter of the preceding year 2009 was mainly due to foreign exchange loss arising from the weakened US Dollar against RM during the current quarter. </t>
  </si>
  <si>
    <t xml:space="preserve">Revenue for the current quarter of RM6.501 million was 251% higher than that recorded in the preceding quarter of RM1.853 million mainly attributed to the increase in sales order secured by the Group following a pick-up in the demand for machinery towards the end of financial year 2009. </t>
  </si>
  <si>
    <t>The Group will continue to actively pursue business opportunities while concentrating on its Research and Development activities so as to enhance its existing products and develop new strategic products in the midst of economic recovery.</t>
  </si>
  <si>
    <t>Non-deductible expenses</t>
  </si>
  <si>
    <t>Preceding year quarter</t>
  </si>
  <si>
    <t>Current year quarter</t>
  </si>
  <si>
    <t>The provision for taxation made was in respect of interest income earned. No tax provision on business profit was made by the Group due to the availability of unutilised business loss.</t>
  </si>
  <si>
    <t>MMS Ventures Berhad has as at 31 March 2010 fully utilised the proceeds raised from the Public Issue, details are as follows:</t>
  </si>
  <si>
    <t>The interim financial statements were authorised for issue by the Board of Directors in accordance with a resolution of the Directors on 24 May 2010.                                         .</t>
  </si>
  <si>
    <t>Gross profit</t>
  </si>
  <si>
    <t>Profit/(Loss) from operations</t>
  </si>
  <si>
    <t>Profit/(Loss) before taxation</t>
  </si>
  <si>
    <t xml:space="preserve">Net profit/(loss) for the period </t>
  </si>
  <si>
    <t>Basic earnings/(loss) per share (sen)</t>
  </si>
  <si>
    <t xml:space="preserve">  (Accumulated losses) / Retained profits</t>
  </si>
  <si>
    <t>Retained Profits/</t>
  </si>
  <si>
    <t xml:space="preserve">(Accumulated Loss) </t>
  </si>
  <si>
    <t>Operating profit / (loss) before working capital changes</t>
  </si>
  <si>
    <t>Profit / (Loss) before taxation</t>
  </si>
  <si>
    <t>Cash (used in) / generated from operations</t>
  </si>
  <si>
    <t>Net cash (used in) / generated from operating activities</t>
  </si>
  <si>
    <t>Net (decrease) / increase in cash and cash equivalents</t>
  </si>
  <si>
    <t>Income tax (paid) / refunded</t>
  </si>
  <si>
    <t>As at 31 March 2010, the Group has no capital commitments.</t>
  </si>
  <si>
    <t xml:space="preserve">For the quarter ended 31 March 2010,  the Group recorded a revenue of RM6.501 million and a profit before taxation of RM447,911.   The Group's revenue surged by 284% from RM1.694 million in the corresponding quarter of the preceding year 2009.  The increase in revenue was mainly attributed to the economic recovery that saw orders coming in since the end of 4th Quarter in 2009 from both semiconductor and opto-electronic industry.  Gross profit recorded by the Group was in tandem with the higher sales secured during the current quarter.  </t>
  </si>
  <si>
    <t>Decrease in other operating income was mainly due to foreign exchange loss as a result of the weakening US Dollar against RM compared to the preceding quarter. Decrease in other operating expenses was mainly due to write-off of certain inventories which amounted to RM2 million was made in preceding quarter while none was provided in the current quarter.</t>
  </si>
  <si>
    <t>Profit / (Loss) before tax</t>
  </si>
  <si>
    <t>Net profit / (loss) after tax and minority interests (RM)</t>
  </si>
  <si>
    <r>
      <t>The interim financial report is unaudited and has been prepared in accordance with FRS 134</t>
    </r>
    <r>
      <rPr>
        <sz val="11"/>
        <rFont val="Times New Roman"/>
        <family val="1"/>
      </rPr>
      <t>, Interim Financial Reporting, and Paragraph 9.22 of the Listing Requirements of Bursa Malaysia Securities Berhad for the ACE Market.</t>
    </r>
  </si>
  <si>
    <t>The accounting policies and methods of computation adopted by the Company and its subsidiaries ("Group") in this interim financial statements are consistent with those adopted for the annual audited financial statements for the year ended 31 December 2009 except for the following new and revised Malaysian Financial Reporting Standards (FRSs), amendments and other interpretations that are effective and applicable for financial year beginning on or after 1 January 2010:</t>
  </si>
  <si>
    <t>FRS 8     Operating Segments</t>
  </si>
  <si>
    <t>FRS 101 Presentation of Financial Statements (revised)</t>
  </si>
  <si>
    <t>FRS 127 Consolidated and Separate Financial Statements (revised)</t>
  </si>
  <si>
    <t>FRS 139 Financial Instruments: Recognition and Measurement</t>
  </si>
  <si>
    <t>IC Interpretation 10  Interim Financial Reporting and Impairment</t>
  </si>
  <si>
    <t>The adoption of the above did not have any significant effects on the interim financial statements upon their initial application.</t>
  </si>
  <si>
    <t>FRS 7     Financial Instruments: Disclosures</t>
  </si>
  <si>
    <t>Basic earnings/(loss) per share / EPS (sen)</t>
  </si>
  <si>
    <t xml:space="preserve">25% </t>
  </si>
  <si>
    <t>Barring any unforseen circumstances and if the market trend continues, the Board of Directors anticipates a significant improvement in the Group's performance for the current financial year.</t>
  </si>
  <si>
    <t>Gross profit/(loss)</t>
  </si>
  <si>
    <t>Net profit/(loss) for the period</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</si>
</sst>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_);\(0.00\)"/>
    <numFmt numFmtId="174" formatCode="#,##0.0000_);\(#,##0.0000\)"/>
    <numFmt numFmtId="175" formatCode="#,##0.000_);\(#,##0.000\)"/>
    <numFmt numFmtId="176" formatCode="#,##0.0;\-#,##0.0"/>
    <numFmt numFmtId="177" formatCode="#,##0.000;\-#,##0.000"/>
    <numFmt numFmtId="178" formatCode="#,##0.0000;\-#,##0.0000"/>
    <numFmt numFmtId="179" formatCode="#,##0.00000;\-#,##0.00000"/>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0"/>
    <numFmt numFmtId="187" formatCode="#,##0.000"/>
    <numFmt numFmtId="188" formatCode="0.00000000"/>
    <numFmt numFmtId="189" formatCode="0.0000000"/>
    <numFmt numFmtId="190" formatCode="0.000000"/>
    <numFmt numFmtId="191" formatCode="0.00000"/>
    <numFmt numFmtId="192" formatCode="0.0000"/>
    <numFmt numFmtId="193" formatCode="0.000"/>
    <numFmt numFmtId="194" formatCode="_(* #,##0.0_);_(* \(#,##0.0\);_(* &quot;-&quot;??_);_(@_)"/>
    <numFmt numFmtId="195" formatCode="_(* #,##0_);_(* \(#,##0\);_(* &quot;-&quot;??_);_(@_)"/>
    <numFmt numFmtId="196" formatCode="_(* #,##0.000_);_(* \(#,##0.000\);_(* &quot;-&quot;??_);_(@_)"/>
    <numFmt numFmtId="197" formatCode="_(* #,##0.0000_);_(* \(#,##0.0000\);_(* &quot;-&quot;??_);_(@_)"/>
    <numFmt numFmtId="198" formatCode="#,##0.0_);\(#,##0.0\)"/>
    <numFmt numFmtId="199" formatCode="0.0_);\(0.0\)"/>
    <numFmt numFmtId="200" formatCode="0_);\(0\)"/>
  </numFmts>
  <fonts count="23">
    <font>
      <sz val="10"/>
      <name val="Arial"/>
      <family val="0"/>
    </font>
    <font>
      <sz val="10"/>
      <name val="Times New Roman"/>
      <family val="1"/>
    </font>
    <font>
      <sz val="12"/>
      <color indexed="8"/>
      <name val="Times New Roman"/>
      <family val="1"/>
    </font>
    <font>
      <u val="single"/>
      <sz val="12"/>
      <color indexed="36"/>
      <name val="Times New Roman"/>
      <family val="1"/>
    </font>
    <font>
      <u val="single"/>
      <sz val="12"/>
      <color indexed="12"/>
      <name val="Times New Roman"/>
      <family val="1"/>
    </font>
    <font>
      <sz val="10"/>
      <name val="TMSRMN"/>
      <family val="1"/>
    </font>
    <font>
      <b/>
      <sz val="10"/>
      <name val="Times New Roman"/>
      <family val="1"/>
    </font>
    <font>
      <i/>
      <sz val="10"/>
      <name val="Times New Roman"/>
      <family val="1"/>
    </font>
    <font>
      <b/>
      <i/>
      <sz val="10"/>
      <name val="Times New Roman"/>
      <family val="1"/>
    </font>
    <font>
      <sz val="11"/>
      <name val="Times New Roman"/>
      <family val="1"/>
    </font>
    <font>
      <sz val="10"/>
      <name val="Arial Narrow"/>
      <family val="0"/>
    </font>
    <font>
      <sz val="11"/>
      <color indexed="8"/>
      <name val="Times New Roman"/>
      <family val="1"/>
    </font>
    <font>
      <b/>
      <sz val="11"/>
      <color indexed="8"/>
      <name val="Times New Roman"/>
      <family val="1"/>
    </font>
    <font>
      <b/>
      <i/>
      <sz val="11"/>
      <color indexed="8"/>
      <name val="Times New Roman"/>
      <family val="1"/>
    </font>
    <font>
      <b/>
      <u val="single"/>
      <sz val="11"/>
      <name val="Times New Roman"/>
      <family val="1"/>
    </font>
    <font>
      <b/>
      <sz val="11"/>
      <name val="Times New Roman"/>
      <family val="1"/>
    </font>
    <font>
      <sz val="11"/>
      <color indexed="10"/>
      <name val="Times New Roman"/>
      <family val="1"/>
    </font>
    <font>
      <sz val="11"/>
      <name val="Arial"/>
      <family val="0"/>
    </font>
    <font>
      <b/>
      <i/>
      <sz val="11"/>
      <name val="Times New Roman"/>
      <family val="1"/>
    </font>
    <font>
      <b/>
      <sz val="11"/>
      <name val="Arial"/>
      <family val="0"/>
    </font>
    <font>
      <i/>
      <sz val="11"/>
      <name val="Times New Roman"/>
      <family val="1"/>
    </font>
    <font>
      <u val="single"/>
      <sz val="11"/>
      <name val="Times New Roman"/>
      <family val="1"/>
    </font>
    <font>
      <b/>
      <vertAlign val="superscript"/>
      <sz val="10"/>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double"/>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2" fillId="0" borderId="0" applyNumberFormat="0" applyFont="0" applyProtection="0">
      <alignment horizontal="justify" vertical="top" wrapText="1"/>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3" fontId="5" fillId="0" borderId="0">
      <alignment/>
      <protection/>
    </xf>
    <xf numFmtId="0" fontId="0" fillId="0" borderId="0">
      <alignment/>
      <protection/>
    </xf>
    <xf numFmtId="3" fontId="5" fillId="0" borderId="0">
      <alignment/>
      <protection/>
    </xf>
    <xf numFmtId="0" fontId="10" fillId="0" borderId="0">
      <alignment/>
      <protection/>
    </xf>
    <xf numFmtId="9" fontId="0" fillId="0" borderId="0" applyFont="0" applyFill="0" applyBorder="0" applyAlignment="0" applyProtection="0"/>
  </cellStyleXfs>
  <cellXfs count="424">
    <xf numFmtId="0" fontId="0" fillId="0" borderId="0" xfId="0" applyAlignment="1">
      <alignment/>
    </xf>
    <xf numFmtId="37" fontId="8" fillId="2" borderId="0" xfId="22" applyNumberFormat="1" applyFont="1" applyFill="1" applyAlignment="1" quotePrefix="1">
      <alignment horizontal="left"/>
      <protection/>
    </xf>
    <xf numFmtId="37" fontId="1" fillId="2" borderId="0" xfId="22" applyNumberFormat="1" applyFont="1" applyFill="1" applyAlignment="1">
      <alignment/>
      <protection/>
    </xf>
    <xf numFmtId="37" fontId="1" fillId="2" borderId="0" xfId="22" applyNumberFormat="1" applyFont="1" applyFill="1" applyAlignment="1">
      <alignment horizontal="left"/>
      <protection/>
    </xf>
    <xf numFmtId="0" fontId="1"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7" fillId="2" borderId="1" xfId="0" applyFont="1" applyFill="1" applyBorder="1" applyAlignment="1">
      <alignment/>
    </xf>
    <xf numFmtId="0" fontId="1" fillId="2" borderId="1" xfId="0" applyFont="1" applyFill="1" applyBorder="1" applyAlignment="1">
      <alignment/>
    </xf>
    <xf numFmtId="0" fontId="6"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6" fillId="2" borderId="3" xfId="0" applyFont="1" applyFill="1" applyBorder="1" applyAlignment="1">
      <alignment/>
    </xf>
    <xf numFmtId="0" fontId="1" fillId="2" borderId="4" xfId="0" applyFont="1" applyFill="1" applyBorder="1" applyAlignment="1">
      <alignment/>
    </xf>
    <xf numFmtId="0" fontId="6" fillId="2" borderId="0" xfId="0" applyFont="1" applyFill="1" applyBorder="1" applyAlignment="1">
      <alignment horizontal="center"/>
    </xf>
    <xf numFmtId="0" fontId="1" fillId="2" borderId="5" xfId="0" applyFont="1" applyFill="1" applyBorder="1" applyAlignment="1">
      <alignment/>
    </xf>
    <xf numFmtId="0" fontId="1" fillId="2" borderId="6" xfId="0" applyFont="1" applyFill="1" applyBorder="1" applyAlignment="1">
      <alignment/>
    </xf>
    <xf numFmtId="0" fontId="1" fillId="2" borderId="0" xfId="0" applyFont="1" applyFill="1" applyAlignment="1">
      <alignment horizontal="center"/>
    </xf>
    <xf numFmtId="0" fontId="6" fillId="2" borderId="0" xfId="0" applyFont="1" applyFill="1" applyAlignment="1">
      <alignment horizontal="center"/>
    </xf>
    <xf numFmtId="0" fontId="8" fillId="2" borderId="0" xfId="0" applyFont="1" applyFill="1" applyAlignment="1">
      <alignment horizontal="center"/>
    </xf>
    <xf numFmtId="37" fontId="6" fillId="2" borderId="0" xfId="0" applyNumberFormat="1" applyFont="1" applyFill="1" applyAlignment="1">
      <alignment/>
    </xf>
    <xf numFmtId="37" fontId="1" fillId="2" borderId="0" xfId="0" applyNumberFormat="1" applyFont="1" applyFill="1" applyAlignment="1">
      <alignment/>
    </xf>
    <xf numFmtId="0" fontId="7" fillId="2" borderId="1" xfId="0" applyFont="1" applyFill="1" applyBorder="1" applyAlignment="1" quotePrefix="1">
      <alignment/>
    </xf>
    <xf numFmtId="0" fontId="1" fillId="2" borderId="0" xfId="0" applyFont="1" applyFill="1" applyBorder="1" applyAlignment="1">
      <alignment/>
    </xf>
    <xf numFmtId="0" fontId="8" fillId="2" borderId="0" xfId="0" applyFont="1" applyFill="1" applyBorder="1" applyAlignment="1">
      <alignment horizontal="center"/>
    </xf>
    <xf numFmtId="0" fontId="6" fillId="2" borderId="0" xfId="0" applyFont="1" applyFill="1" applyBorder="1" applyAlignment="1">
      <alignment/>
    </xf>
    <xf numFmtId="0" fontId="1" fillId="0" borderId="0" xfId="0" applyFont="1" applyFill="1" applyAlignment="1">
      <alignment/>
    </xf>
    <xf numFmtId="0" fontId="1" fillId="0" borderId="0" xfId="0" applyFont="1" applyFill="1" applyBorder="1" applyAlignment="1">
      <alignment/>
    </xf>
    <xf numFmtId="0" fontId="7" fillId="2" borderId="0" xfId="16" applyNumberFormat="1" applyFont="1" applyFill="1" applyAlignment="1">
      <alignment horizontal="justify" vertical="top"/>
    </xf>
    <xf numFmtId="37" fontId="6" fillId="2" borderId="0" xfId="0" applyNumberFormat="1" applyFont="1" applyFill="1" applyBorder="1" applyAlignment="1">
      <alignment/>
    </xf>
    <xf numFmtId="37" fontId="1" fillId="2" borderId="0" xfId="0" applyNumberFormat="1" applyFont="1" applyFill="1" applyBorder="1" applyAlignment="1">
      <alignment/>
    </xf>
    <xf numFmtId="0" fontId="9" fillId="0" borderId="0" xfId="0" applyFont="1" applyAlignment="1">
      <alignment/>
    </xf>
    <xf numFmtId="3" fontId="9" fillId="0" borderId="0" xfId="0" applyNumberFormat="1" applyFont="1" applyAlignment="1">
      <alignment horizontal="center"/>
    </xf>
    <xf numFmtId="0" fontId="9" fillId="0" borderId="0" xfId="0" applyFont="1" applyAlignment="1">
      <alignment horizontal="center"/>
    </xf>
    <xf numFmtId="3" fontId="11" fillId="0" borderId="2" xfId="0" applyNumberFormat="1" applyFont="1" applyBorder="1" applyAlignment="1">
      <alignment horizontal="center"/>
    </xf>
    <xf numFmtId="3" fontId="11" fillId="0" borderId="3" xfId="0" applyNumberFormat="1" applyFont="1" applyBorder="1" applyAlignment="1">
      <alignment horizontal="center"/>
    </xf>
    <xf numFmtId="3" fontId="11" fillId="0" borderId="4" xfId="0" applyNumberFormat="1" applyFont="1" applyBorder="1" applyAlignment="1">
      <alignment horizontal="center"/>
    </xf>
    <xf numFmtId="3" fontId="9" fillId="0" borderId="0" xfId="0" applyNumberFormat="1" applyFont="1" applyBorder="1" applyAlignment="1">
      <alignment horizontal="center"/>
    </xf>
    <xf numFmtId="3" fontId="11" fillId="0" borderId="7" xfId="0" applyNumberFormat="1" applyFont="1" applyBorder="1" applyAlignment="1">
      <alignment horizontal="center"/>
    </xf>
    <xf numFmtId="3" fontId="11" fillId="0" borderId="0" xfId="0" applyNumberFormat="1" applyFont="1" applyBorder="1" applyAlignment="1">
      <alignment horizontal="center"/>
    </xf>
    <xf numFmtId="3" fontId="11" fillId="0" borderId="8" xfId="0" applyNumberFormat="1" applyFont="1" applyBorder="1" applyAlignment="1">
      <alignment horizontal="center"/>
    </xf>
    <xf numFmtId="3" fontId="11" fillId="0" borderId="0" xfId="0" applyNumberFormat="1" applyFont="1" applyAlignment="1">
      <alignment horizontal="centerContinuous"/>
    </xf>
    <xf numFmtId="3" fontId="11" fillId="0" borderId="7" xfId="0" applyNumberFormat="1" applyFont="1" applyBorder="1" applyAlignment="1">
      <alignment horizontal="centerContinuous"/>
    </xf>
    <xf numFmtId="3" fontId="11" fillId="0" borderId="0" xfId="0" applyNumberFormat="1" applyFont="1" applyBorder="1" applyAlignment="1">
      <alignment horizontal="centerContinuous"/>
    </xf>
    <xf numFmtId="3" fontId="11" fillId="0" borderId="8" xfId="0" applyNumberFormat="1" applyFont="1" applyBorder="1" applyAlignment="1">
      <alignment horizontal="centerContinuous"/>
    </xf>
    <xf numFmtId="3" fontId="11" fillId="0" borderId="5" xfId="0" applyNumberFormat="1" applyFont="1" applyBorder="1" applyAlignment="1">
      <alignment horizontal="center"/>
    </xf>
    <xf numFmtId="3" fontId="11" fillId="0" borderId="1" xfId="0" applyNumberFormat="1" applyFont="1" applyBorder="1" applyAlignment="1">
      <alignment horizontal="center"/>
    </xf>
    <xf numFmtId="3" fontId="11" fillId="0" borderId="6" xfId="0" applyNumberFormat="1" applyFont="1" applyBorder="1" applyAlignment="1">
      <alignment horizontal="center"/>
    </xf>
    <xf numFmtId="37" fontId="1" fillId="0" borderId="0" xfId="22" applyNumberFormat="1" applyFont="1" applyFill="1" applyAlignment="1">
      <alignment/>
      <protection/>
    </xf>
    <xf numFmtId="37" fontId="1" fillId="0" borderId="0" xfId="22" applyNumberFormat="1" applyFont="1" applyFill="1" applyAlignment="1">
      <alignment horizontal="left"/>
      <protection/>
    </xf>
    <xf numFmtId="0" fontId="7" fillId="0" borderId="0" xfId="0" applyFont="1" applyFill="1" applyAlignment="1">
      <alignment/>
    </xf>
    <xf numFmtId="0" fontId="7" fillId="0" borderId="1" xfId="0" applyFont="1" applyFill="1" applyBorder="1" applyAlignment="1">
      <alignment/>
    </xf>
    <xf numFmtId="0" fontId="1" fillId="0" borderId="1" xfId="0" applyFont="1" applyFill="1" applyBorder="1" applyAlignment="1">
      <alignment/>
    </xf>
    <xf numFmtId="0" fontId="7" fillId="0" borderId="0" xfId="0" applyFont="1" applyFill="1" applyBorder="1" applyAlignment="1">
      <alignment/>
    </xf>
    <xf numFmtId="0" fontId="7" fillId="0" borderId="2" xfId="0" applyFont="1" applyFill="1" applyBorder="1" applyAlignment="1">
      <alignment/>
    </xf>
    <xf numFmtId="0" fontId="1" fillId="0" borderId="3" xfId="0" applyFont="1" applyFill="1" applyBorder="1" applyAlignment="1">
      <alignment/>
    </xf>
    <xf numFmtId="0" fontId="7" fillId="0" borderId="5" xfId="0" applyFont="1" applyFill="1" applyBorder="1" applyAlignment="1">
      <alignment/>
    </xf>
    <xf numFmtId="0" fontId="8" fillId="0" borderId="0" xfId="0" applyFont="1" applyFill="1" applyAlignment="1">
      <alignment/>
    </xf>
    <xf numFmtId="37" fontId="1" fillId="0" borderId="0" xfId="22" applyNumberFormat="1" applyFont="1" applyFill="1" applyAlignment="1" quotePrefix="1">
      <alignment horizontal="left"/>
      <protection/>
    </xf>
    <xf numFmtId="37" fontId="7" fillId="0" borderId="0" xfId="22" applyNumberFormat="1" applyFont="1" applyFill="1" applyAlignment="1" quotePrefix="1">
      <alignment horizontal="left"/>
      <protection/>
    </xf>
    <xf numFmtId="37" fontId="8" fillId="0" borderId="0" xfId="22" applyNumberFormat="1" applyFont="1" applyFill="1" applyAlignment="1" quotePrefix="1">
      <alignment/>
      <protection/>
    </xf>
    <xf numFmtId="37" fontId="9" fillId="0" borderId="0" xfId="22" applyNumberFormat="1" applyFont="1" applyFill="1" applyAlignment="1">
      <alignment/>
      <protection/>
    </xf>
    <xf numFmtId="37" fontId="8" fillId="0" borderId="0" xfId="22" applyNumberFormat="1" applyFont="1" applyFill="1" applyAlignment="1" quotePrefix="1">
      <alignment horizontal="left"/>
      <protection/>
    </xf>
    <xf numFmtId="37" fontId="8" fillId="0" borderId="0" xfId="22" applyNumberFormat="1" applyFont="1" applyFill="1" applyAlignment="1">
      <alignment/>
      <protection/>
    </xf>
    <xf numFmtId="0" fontId="6" fillId="0" borderId="0" xfId="0" applyFont="1" applyFill="1" applyAlignment="1">
      <alignment/>
    </xf>
    <xf numFmtId="173" fontId="6" fillId="2" borderId="0" xfId="0" applyNumberFormat="1" applyFont="1" applyFill="1" applyAlignment="1">
      <alignment/>
    </xf>
    <xf numFmtId="173" fontId="1" fillId="2" borderId="0" xfId="0" applyNumberFormat="1" applyFont="1" applyFill="1" applyAlignment="1">
      <alignment/>
    </xf>
    <xf numFmtId="37" fontId="1" fillId="0" borderId="0" xfId="0" applyNumberFormat="1" applyFont="1" applyFill="1" applyBorder="1" applyAlignment="1">
      <alignment/>
    </xf>
    <xf numFmtId="37" fontId="1" fillId="2" borderId="0" xfId="0" applyNumberFormat="1" applyFont="1" applyFill="1" applyBorder="1" applyAlignment="1">
      <alignment horizontal="center"/>
    </xf>
    <xf numFmtId="0" fontId="6" fillId="2" borderId="0" xfId="0" applyFont="1" applyFill="1" applyAlignment="1">
      <alignment horizontal="right"/>
    </xf>
    <xf numFmtId="0" fontId="1" fillId="2" borderId="0" xfId="0" applyFont="1" applyFill="1" applyAlignment="1">
      <alignment horizontal="right"/>
    </xf>
    <xf numFmtId="0" fontId="8" fillId="2" borderId="0" xfId="0" applyFont="1" applyFill="1" applyAlignment="1">
      <alignment horizontal="right"/>
    </xf>
    <xf numFmtId="37" fontId="1" fillId="2" borderId="0" xfId="0" applyNumberFormat="1" applyFont="1" applyFill="1" applyAlignment="1">
      <alignment horizontal="right"/>
    </xf>
    <xf numFmtId="0" fontId="6" fillId="2" borderId="0" xfId="0" applyFont="1" applyFill="1" applyAlignment="1" quotePrefix="1">
      <alignment horizontal="left"/>
    </xf>
    <xf numFmtId="37" fontId="1" fillId="2" borderId="9" xfId="0" applyNumberFormat="1" applyFont="1" applyFill="1" applyBorder="1" applyAlignment="1">
      <alignment/>
    </xf>
    <xf numFmtId="0" fontId="1" fillId="2" borderId="0" xfId="0" applyFont="1" applyFill="1" applyAlignment="1">
      <alignment horizontal="justify" vertical="top" wrapText="1"/>
    </xf>
    <xf numFmtId="177" fontId="6" fillId="2" borderId="0" xfId="0" applyNumberFormat="1" applyFont="1" applyFill="1" applyBorder="1" applyAlignment="1">
      <alignment/>
    </xf>
    <xf numFmtId="177" fontId="6" fillId="2" borderId="0" xfId="0" applyNumberFormat="1" applyFont="1" applyFill="1" applyAlignment="1">
      <alignment/>
    </xf>
    <xf numFmtId="0" fontId="1" fillId="0" borderId="0" xfId="0" applyFont="1" applyFill="1" applyAlignment="1">
      <alignment horizontal="center"/>
    </xf>
    <xf numFmtId="37" fontId="1" fillId="0" borderId="0" xfId="0" applyNumberFormat="1" applyFont="1" applyFill="1" applyAlignment="1">
      <alignment/>
    </xf>
    <xf numFmtId="0" fontId="6" fillId="0" borderId="0" xfId="0" applyFont="1" applyFill="1" applyAlignment="1">
      <alignment horizontal="right"/>
    </xf>
    <xf numFmtId="0" fontId="8" fillId="0" borderId="0" xfId="0" applyFont="1" applyFill="1" applyAlignment="1">
      <alignment horizontal="right"/>
    </xf>
    <xf numFmtId="0" fontId="1" fillId="0" borderId="0" xfId="0" applyFont="1" applyFill="1" applyAlignment="1">
      <alignment horizontal="right"/>
    </xf>
    <xf numFmtId="37" fontId="6" fillId="0" borderId="0" xfId="0" applyNumberFormat="1" applyFont="1" applyFill="1" applyAlignment="1">
      <alignment/>
    </xf>
    <xf numFmtId="39" fontId="6" fillId="0" borderId="10" xfId="0" applyNumberFormat="1" applyFont="1" applyFill="1" applyBorder="1" applyAlignment="1">
      <alignment/>
    </xf>
    <xf numFmtId="0" fontId="0" fillId="2" borderId="0" xfId="0" applyFont="1" applyFill="1" applyAlignment="1">
      <alignment/>
    </xf>
    <xf numFmtId="37" fontId="1" fillId="2" borderId="11" xfId="0" applyNumberFormat="1" applyFont="1" applyFill="1" applyBorder="1" applyAlignment="1">
      <alignment horizontal="right"/>
    </xf>
    <xf numFmtId="37" fontId="1" fillId="2" borderId="0" xfId="0" applyNumberFormat="1" applyFont="1" applyFill="1" applyBorder="1" applyAlignment="1">
      <alignment horizontal="right"/>
    </xf>
    <xf numFmtId="37" fontId="6" fillId="2" borderId="0" xfId="22" applyNumberFormat="1" applyFont="1" applyFill="1" applyAlignment="1">
      <alignment/>
      <protection/>
    </xf>
    <xf numFmtId="195" fontId="6" fillId="2" borderId="0" xfId="16" applyNumberFormat="1" applyFont="1" applyFill="1" applyBorder="1" applyAlignment="1">
      <alignment/>
    </xf>
    <xf numFmtId="171" fontId="6" fillId="2" borderId="0" xfId="16" applyNumberFormat="1" applyFont="1" applyFill="1" applyBorder="1" applyAlignment="1">
      <alignment/>
    </xf>
    <xf numFmtId="195" fontId="1" fillId="2" borderId="0" xfId="16" applyNumberFormat="1" applyFont="1" applyFill="1" applyBorder="1" applyAlignment="1">
      <alignment horizontal="right"/>
    </xf>
    <xf numFmtId="37" fontId="6" fillId="2" borderId="0" xfId="22" applyNumberFormat="1" applyFont="1" applyFill="1" applyAlignment="1">
      <alignment horizontal="left"/>
      <protection/>
    </xf>
    <xf numFmtId="195" fontId="6" fillId="2" borderId="12" xfId="16" applyNumberFormat="1" applyFont="1" applyFill="1" applyBorder="1" applyAlignment="1">
      <alignment/>
    </xf>
    <xf numFmtId="195" fontId="1" fillId="2" borderId="12" xfId="16" applyNumberFormat="1" applyFont="1" applyFill="1" applyBorder="1" applyAlignment="1">
      <alignment horizontal="right"/>
    </xf>
    <xf numFmtId="37" fontId="1" fillId="2" borderId="12" xfId="0" applyNumberFormat="1" applyFont="1" applyFill="1" applyBorder="1" applyAlignment="1">
      <alignment horizontal="right"/>
    </xf>
    <xf numFmtId="0" fontId="6" fillId="2" borderId="0" xfId="0" applyFont="1" applyFill="1" applyAlignment="1">
      <alignment/>
    </xf>
    <xf numFmtId="195" fontId="6" fillId="2" borderId="0" xfId="16" applyNumberFormat="1" applyFont="1" applyFill="1" applyAlignment="1">
      <alignment/>
    </xf>
    <xf numFmtId="195" fontId="1" fillId="2" borderId="0" xfId="16" applyNumberFormat="1" applyFont="1" applyFill="1" applyAlignment="1">
      <alignment horizontal="center"/>
    </xf>
    <xf numFmtId="195" fontId="1" fillId="2" borderId="0" xfId="16" applyNumberFormat="1" applyFont="1" applyFill="1" applyAlignment="1">
      <alignment/>
    </xf>
    <xf numFmtId="195" fontId="1" fillId="2" borderId="0" xfId="16" applyNumberFormat="1" applyFont="1" applyFill="1" applyBorder="1" applyAlignment="1">
      <alignment horizontal="center"/>
    </xf>
    <xf numFmtId="195" fontId="1" fillId="2" borderId="1" xfId="16" applyNumberFormat="1" applyFont="1" applyFill="1" applyBorder="1" applyAlignment="1">
      <alignment horizontal="center"/>
    </xf>
    <xf numFmtId="195" fontId="1" fillId="2" borderId="0" xfId="16" applyNumberFormat="1" applyFont="1" applyFill="1" applyAlignment="1">
      <alignment horizontal="right"/>
    </xf>
    <xf numFmtId="195" fontId="1" fillId="2" borderId="9" xfId="16" applyNumberFormat="1" applyFont="1" applyFill="1" applyBorder="1" applyAlignment="1">
      <alignment horizontal="center"/>
    </xf>
    <xf numFmtId="195" fontId="6" fillId="2" borderId="1" xfId="16" applyNumberFormat="1" applyFont="1" applyFill="1" applyBorder="1" applyAlignment="1">
      <alignment/>
    </xf>
    <xf numFmtId="195" fontId="6" fillId="2" borderId="9" xfId="16" applyNumberFormat="1" applyFont="1" applyFill="1" applyBorder="1" applyAlignment="1">
      <alignment/>
    </xf>
    <xf numFmtId="39" fontId="6" fillId="0" borderId="10" xfId="0" applyNumberFormat="1" applyFont="1" applyFill="1" applyBorder="1" applyAlignment="1">
      <alignment horizontal="right"/>
    </xf>
    <xf numFmtId="39" fontId="6" fillId="2" borderId="0" xfId="0" applyNumberFormat="1" applyFont="1" applyFill="1" applyBorder="1" applyAlignment="1">
      <alignment horizontal="right"/>
    </xf>
    <xf numFmtId="39" fontId="1" fillId="2" borderId="10" xfId="0" applyNumberFormat="1" applyFont="1" applyFill="1" applyBorder="1" applyAlignment="1">
      <alignment horizontal="right"/>
    </xf>
    <xf numFmtId="39" fontId="1" fillId="2" borderId="0" xfId="0" applyNumberFormat="1" applyFont="1" applyFill="1" applyAlignment="1">
      <alignment horizontal="right"/>
    </xf>
    <xf numFmtId="0" fontId="1" fillId="2" borderId="0" xfId="0" applyFont="1" applyFill="1" applyAlignment="1">
      <alignment horizontal="justify"/>
    </xf>
    <xf numFmtId="0" fontId="1" fillId="0" borderId="9" xfId="0" applyFont="1" applyFill="1" applyBorder="1" applyAlignment="1">
      <alignment horizontal="right"/>
    </xf>
    <xf numFmtId="195" fontId="1" fillId="0" borderId="9" xfId="16" applyNumberFormat="1" applyFont="1" applyFill="1" applyBorder="1" applyAlignment="1">
      <alignment horizontal="right"/>
    </xf>
    <xf numFmtId="195" fontId="1" fillId="0" borderId="0" xfId="16" applyNumberFormat="1" applyFont="1" applyFill="1" applyAlignment="1">
      <alignment horizontal="right"/>
    </xf>
    <xf numFmtId="195" fontId="1" fillId="0" borderId="0" xfId="16" applyNumberFormat="1" applyFont="1" applyFill="1" applyBorder="1" applyAlignment="1">
      <alignment horizontal="right"/>
    </xf>
    <xf numFmtId="0" fontId="7" fillId="2" borderId="0" xfId="0" applyFont="1" applyFill="1" applyAlignment="1">
      <alignment horizontal="right"/>
    </xf>
    <xf numFmtId="195" fontId="1" fillId="0" borderId="0" xfId="16" applyNumberFormat="1" applyFont="1" applyFill="1" applyAlignment="1">
      <alignment/>
    </xf>
    <xf numFmtId="195" fontId="9" fillId="0" borderId="0" xfId="16" applyNumberFormat="1" applyFont="1" applyFill="1" applyAlignment="1">
      <alignment/>
    </xf>
    <xf numFmtId="195" fontId="1" fillId="0" borderId="0" xfId="16" applyNumberFormat="1" applyFont="1" applyFill="1" applyAlignment="1">
      <alignment/>
    </xf>
    <xf numFmtId="195" fontId="6" fillId="2" borderId="0" xfId="16" applyNumberFormat="1" applyFont="1" applyFill="1" applyAlignment="1">
      <alignment horizontal="right"/>
    </xf>
    <xf numFmtId="195" fontId="6" fillId="2" borderId="0" xfId="16" applyNumberFormat="1" applyFont="1" applyFill="1" applyBorder="1" applyAlignment="1">
      <alignment horizontal="right"/>
    </xf>
    <xf numFmtId="0" fontId="7" fillId="2" borderId="0" xfId="0" applyFont="1" applyFill="1" applyAlignment="1">
      <alignment horizontal="center"/>
    </xf>
    <xf numFmtId="39" fontId="6" fillId="0" borderId="0" xfId="0" applyNumberFormat="1" applyFont="1" applyFill="1" applyBorder="1" applyAlignment="1">
      <alignment/>
    </xf>
    <xf numFmtId="195" fontId="6" fillId="2" borderId="13" xfId="16" applyNumberFormat="1" applyFont="1" applyFill="1" applyBorder="1" applyAlignment="1">
      <alignment/>
    </xf>
    <xf numFmtId="195" fontId="6" fillId="2" borderId="14" xfId="16" applyNumberFormat="1" applyFont="1" applyFill="1" applyBorder="1" applyAlignment="1">
      <alignment/>
    </xf>
    <xf numFmtId="195" fontId="6" fillId="2" borderId="11" xfId="16" applyNumberFormat="1" applyFont="1" applyFill="1" applyBorder="1" applyAlignment="1">
      <alignment/>
    </xf>
    <xf numFmtId="195" fontId="8" fillId="2" borderId="0" xfId="16" applyNumberFormat="1" applyFont="1" applyFill="1" applyAlignment="1">
      <alignment horizontal="right"/>
    </xf>
    <xf numFmtId="195" fontId="1" fillId="2" borderId="0" xfId="16" applyNumberFormat="1" applyFont="1" applyFill="1" applyBorder="1" applyAlignment="1">
      <alignment/>
    </xf>
    <xf numFmtId="37" fontId="7" fillId="0" borderId="0" xfId="22" applyNumberFormat="1" applyFont="1" applyFill="1" applyAlignment="1">
      <alignment horizontal="left"/>
      <protection/>
    </xf>
    <xf numFmtId="195" fontId="1" fillId="0" borderId="9" xfId="16" applyNumberFormat="1" applyFont="1" applyFill="1" applyBorder="1" applyAlignment="1">
      <alignment/>
    </xf>
    <xf numFmtId="195" fontId="1" fillId="0" borderId="0" xfId="16" applyNumberFormat="1" applyFont="1" applyFill="1" applyBorder="1" applyAlignment="1">
      <alignment/>
    </xf>
    <xf numFmtId="0" fontId="9" fillId="0" borderId="0" xfId="0" applyFont="1" applyFill="1" applyAlignment="1">
      <alignment/>
    </xf>
    <xf numFmtId="0" fontId="9" fillId="0" borderId="1" xfId="0" applyFont="1" applyFill="1" applyBorder="1" applyAlignment="1">
      <alignment/>
    </xf>
    <xf numFmtId="0" fontId="14" fillId="0" borderId="0" xfId="0" applyFont="1" applyFill="1" applyAlignment="1">
      <alignment/>
    </xf>
    <xf numFmtId="0" fontId="15" fillId="0" borderId="0" xfId="0" applyFont="1" applyFill="1" applyAlignment="1">
      <alignment/>
    </xf>
    <xf numFmtId="37" fontId="9" fillId="0" borderId="0" xfId="24" applyNumberFormat="1" applyFont="1" applyFill="1" applyAlignment="1" quotePrefix="1">
      <alignment horizontal="justify" wrapText="1"/>
      <protection/>
    </xf>
    <xf numFmtId="0" fontId="9" fillId="0" borderId="0" xfId="25" applyFont="1" applyFill="1" applyAlignment="1">
      <alignment horizontal="justify" vertical="top"/>
      <protection/>
    </xf>
    <xf numFmtId="0" fontId="15" fillId="0" borderId="0" xfId="25" applyFont="1" applyFill="1" applyAlignment="1">
      <alignment horizontal="justify" vertical="top"/>
      <protection/>
    </xf>
    <xf numFmtId="0" fontId="15" fillId="0" borderId="0" xfId="25" applyFont="1" applyFill="1">
      <alignment/>
      <protection/>
    </xf>
    <xf numFmtId="0" fontId="9" fillId="0" borderId="0" xfId="23" applyFont="1" applyFill="1" applyAlignment="1">
      <alignment horizontal="justify" vertical="top" wrapText="1"/>
      <protection/>
    </xf>
    <xf numFmtId="0" fontId="15" fillId="0" borderId="0" xfId="23" applyFont="1" applyFill="1" applyAlignment="1">
      <alignment horizontal="justify" vertical="top" wrapText="1"/>
      <protection/>
    </xf>
    <xf numFmtId="0" fontId="15" fillId="0" borderId="0" xfId="25" applyFont="1" applyFill="1" applyAlignment="1">
      <alignment/>
      <protection/>
    </xf>
    <xf numFmtId="0" fontId="9" fillId="0" borderId="0" xfId="0" applyFont="1" applyFill="1" applyAlignment="1">
      <alignment horizontal="justify"/>
    </xf>
    <xf numFmtId="0" fontId="15" fillId="0" borderId="0" xfId="0" applyFont="1" applyFill="1" applyAlignment="1">
      <alignment horizontal="justify"/>
    </xf>
    <xf numFmtId="0" fontId="9" fillId="0" borderId="0" xfId="25" applyFont="1" applyFill="1" applyAlignment="1" quotePrefix="1">
      <alignment horizontal="justify" vertical="top"/>
      <protection/>
    </xf>
    <xf numFmtId="0" fontId="15" fillId="0" borderId="0" xfId="25" applyFont="1" applyFill="1" applyAlignment="1" quotePrefix="1">
      <alignment horizontal="right" vertical="top"/>
      <protection/>
    </xf>
    <xf numFmtId="0" fontId="9" fillId="0" borderId="0" xfId="0" applyFont="1" applyFill="1" applyBorder="1" applyAlignment="1">
      <alignment/>
    </xf>
    <xf numFmtId="0" fontId="15" fillId="0" borderId="0" xfId="0" applyFont="1" applyFill="1" applyBorder="1" applyAlignment="1">
      <alignment horizontal="right" wrapText="1"/>
    </xf>
    <xf numFmtId="0" fontId="17" fillId="0" borderId="0" xfId="0" applyFont="1" applyFill="1" applyBorder="1" applyAlignment="1">
      <alignment/>
    </xf>
    <xf numFmtId="0" fontId="15" fillId="0" borderId="0" xfId="0" applyFont="1" applyFill="1" applyBorder="1" applyAlignment="1">
      <alignment horizontal="center"/>
    </xf>
    <xf numFmtId="0" fontId="15" fillId="0" borderId="0" xfId="0" applyFont="1" applyFill="1" applyBorder="1" applyAlignment="1">
      <alignment horizontal="right"/>
    </xf>
    <xf numFmtId="0" fontId="15" fillId="0" borderId="1" xfId="0" applyFont="1" applyFill="1" applyBorder="1" applyAlignment="1">
      <alignment horizontal="right"/>
    </xf>
    <xf numFmtId="0" fontId="18" fillId="0" borderId="0" xfId="0" applyFont="1" applyFill="1" applyBorder="1" applyAlignment="1">
      <alignment horizontal="center"/>
    </xf>
    <xf numFmtId="0" fontId="15" fillId="0" borderId="0" xfId="0" applyFont="1" applyFill="1" applyBorder="1" applyAlignment="1">
      <alignment/>
    </xf>
    <xf numFmtId="0" fontId="18" fillId="0" borderId="0" xfId="0" applyFont="1" applyFill="1" applyBorder="1" applyAlignment="1">
      <alignment horizontal="right"/>
    </xf>
    <xf numFmtId="0" fontId="9" fillId="0" borderId="0" xfId="0" applyFont="1" applyFill="1" applyBorder="1" applyAlignment="1">
      <alignment horizontal="right"/>
    </xf>
    <xf numFmtId="37" fontId="9" fillId="0" borderId="0" xfId="0" applyNumberFormat="1" applyFont="1" applyFill="1" applyBorder="1" applyAlignment="1">
      <alignment horizontal="right"/>
    </xf>
    <xf numFmtId="195" fontId="9" fillId="0" borderId="0" xfId="16" applyNumberFormat="1" applyFont="1" applyFill="1" applyBorder="1" applyAlignment="1">
      <alignment horizontal="right"/>
    </xf>
    <xf numFmtId="195" fontId="9" fillId="0" borderId="0" xfId="16" applyNumberFormat="1" applyFont="1" applyFill="1" applyBorder="1" applyAlignment="1">
      <alignment/>
    </xf>
    <xf numFmtId="184" fontId="9" fillId="0" borderId="0" xfId="26" applyNumberFormat="1" applyFont="1" applyFill="1" applyBorder="1" applyAlignment="1">
      <alignment horizontal="center"/>
    </xf>
    <xf numFmtId="195" fontId="9" fillId="0" borderId="1" xfId="16" applyNumberFormat="1" applyFont="1" applyFill="1" applyBorder="1" applyAlignment="1">
      <alignment horizontal="right"/>
    </xf>
    <xf numFmtId="195" fontId="9" fillId="0" borderId="1" xfId="16" applyNumberFormat="1" applyFont="1" applyFill="1" applyBorder="1" applyAlignment="1">
      <alignment/>
    </xf>
    <xf numFmtId="0" fontId="15" fillId="0" borderId="0" xfId="0" applyFont="1" applyFill="1" applyAlignment="1">
      <alignment horizontal="left"/>
    </xf>
    <xf numFmtId="195" fontId="9" fillId="0" borderId="15" xfId="16" applyNumberFormat="1" applyFont="1" applyFill="1" applyBorder="1" applyAlignment="1">
      <alignment/>
    </xf>
    <xf numFmtId="0" fontId="9" fillId="0" borderId="0" xfId="0" applyNumberFormat="1" applyFont="1" applyFill="1" applyBorder="1" applyAlignment="1">
      <alignment/>
    </xf>
    <xf numFmtId="37" fontId="9" fillId="0" borderId="0" xfId="0" applyNumberFormat="1" applyFont="1" applyFill="1" applyBorder="1" applyAlignment="1">
      <alignment horizontal="center"/>
    </xf>
    <xf numFmtId="0" fontId="9" fillId="0" borderId="0" xfId="0" applyFont="1" applyFill="1" applyAlignment="1">
      <alignment horizontal="justify" vertical="top"/>
    </xf>
    <xf numFmtId="0" fontId="15" fillId="0" borderId="0" xfId="23" applyFont="1" applyFill="1">
      <alignment/>
      <protection/>
    </xf>
    <xf numFmtId="0" fontId="9" fillId="0" borderId="0" xfId="0" applyFont="1" applyFill="1" applyAlignment="1">
      <alignment vertical="top"/>
    </xf>
    <xf numFmtId="0" fontId="15" fillId="0" borderId="0" xfId="25" applyFont="1" applyFill="1" applyAlignment="1">
      <alignment vertical="top"/>
      <protection/>
    </xf>
    <xf numFmtId="0" fontId="17" fillId="0" borderId="0" xfId="0" applyFont="1" applyFill="1" applyAlignment="1">
      <alignment/>
    </xf>
    <xf numFmtId="0" fontId="15" fillId="0" borderId="0" xfId="25" applyFont="1" applyFill="1" applyAlignment="1">
      <alignment horizontal="center" vertical="top"/>
      <protection/>
    </xf>
    <xf numFmtId="0" fontId="9" fillId="0" borderId="0" xfId="25" applyFont="1" applyFill="1" applyAlignment="1">
      <alignment horizontal="center" vertical="top"/>
      <protection/>
    </xf>
    <xf numFmtId="0" fontId="9" fillId="0" borderId="0" xfId="25" applyFont="1" applyFill="1" applyAlignment="1">
      <alignment vertical="top"/>
      <protection/>
    </xf>
    <xf numFmtId="195" fontId="9" fillId="0" borderId="0" xfId="16" applyNumberFormat="1" applyFont="1" applyFill="1" applyAlignment="1">
      <alignment horizontal="center" vertical="top"/>
    </xf>
    <xf numFmtId="195" fontId="9" fillId="0" borderId="0" xfId="16" applyNumberFormat="1" applyFont="1" applyFill="1" applyAlignment="1">
      <alignment horizontal="justify" vertical="top"/>
    </xf>
    <xf numFmtId="0" fontId="15" fillId="0" borderId="0" xfId="0" applyFont="1" applyFill="1" applyAlignment="1">
      <alignment horizontal="center"/>
    </xf>
    <xf numFmtId="0" fontId="18" fillId="0" borderId="1" xfId="0" applyFont="1" applyFill="1" applyBorder="1" applyAlignment="1">
      <alignment horizontal="center"/>
    </xf>
    <xf numFmtId="9" fontId="9" fillId="0" borderId="0" xfId="26" applyFont="1" applyFill="1" applyAlignment="1">
      <alignment/>
    </xf>
    <xf numFmtId="37" fontId="1" fillId="2" borderId="13" xfId="0" applyNumberFormat="1" applyFont="1" applyFill="1" applyBorder="1" applyAlignment="1">
      <alignment/>
    </xf>
    <xf numFmtId="37" fontId="1" fillId="2" borderId="14" xfId="0" applyNumberFormat="1" applyFont="1" applyFill="1" applyBorder="1" applyAlignment="1">
      <alignment/>
    </xf>
    <xf numFmtId="37" fontId="1" fillId="0" borderId="14" xfId="0" applyNumberFormat="1" applyFont="1" applyFill="1" applyBorder="1" applyAlignment="1">
      <alignment/>
    </xf>
    <xf numFmtId="37" fontId="1" fillId="2" borderId="16" xfId="0" applyNumberFormat="1" applyFont="1" applyFill="1" applyBorder="1" applyAlignment="1">
      <alignment/>
    </xf>
    <xf numFmtId="37" fontId="1" fillId="0" borderId="13" xfId="0" applyNumberFormat="1" applyFont="1" applyFill="1" applyBorder="1" applyAlignment="1">
      <alignment/>
    </xf>
    <xf numFmtId="195" fontId="1" fillId="2" borderId="13" xfId="16" applyNumberFormat="1" applyFont="1" applyFill="1" applyBorder="1" applyAlignment="1">
      <alignment/>
    </xf>
    <xf numFmtId="195" fontId="1" fillId="2" borderId="14" xfId="16" applyNumberFormat="1" applyFont="1" applyFill="1" applyBorder="1" applyAlignment="1">
      <alignment/>
    </xf>
    <xf numFmtId="0" fontId="1" fillId="2" borderId="0" xfId="0" applyFont="1" applyFill="1" applyAlignment="1" quotePrefix="1">
      <alignment/>
    </xf>
    <xf numFmtId="174" fontId="1" fillId="0" borderId="10" xfId="0" applyNumberFormat="1" applyFont="1" applyFill="1" applyBorder="1" applyAlignment="1">
      <alignment horizontal="right"/>
    </xf>
    <xf numFmtId="195" fontId="9" fillId="0" borderId="0" xfId="16" applyNumberFormat="1" applyFont="1" applyFill="1" applyAlignment="1">
      <alignment/>
    </xf>
    <xf numFmtId="0" fontId="9" fillId="0" borderId="0" xfId="0" applyFont="1" applyFill="1" applyAlignment="1">
      <alignment/>
    </xf>
    <xf numFmtId="0" fontId="9" fillId="0" borderId="0" xfId="0" applyNumberFormat="1" applyFont="1" applyFill="1" applyAlignment="1">
      <alignment horizontal="justify"/>
    </xf>
    <xf numFmtId="37" fontId="9" fillId="0" borderId="0" xfId="0" applyNumberFormat="1" applyFont="1" applyFill="1" applyAlignment="1">
      <alignment/>
    </xf>
    <xf numFmtId="0" fontId="9" fillId="0" borderId="0" xfId="0" applyNumberFormat="1" applyFont="1" applyFill="1" applyAlignment="1">
      <alignment/>
    </xf>
    <xf numFmtId="37" fontId="9" fillId="0" borderId="0" xfId="0" applyNumberFormat="1" applyFont="1" applyFill="1" applyAlignment="1">
      <alignment horizontal="center"/>
    </xf>
    <xf numFmtId="37" fontId="15" fillId="0" borderId="0" xfId="0" applyNumberFormat="1" applyFont="1" applyFill="1" applyBorder="1" applyAlignment="1">
      <alignment/>
    </xf>
    <xf numFmtId="37" fontId="9" fillId="0" borderId="0" xfId="0" applyNumberFormat="1" applyFont="1" applyFill="1" applyBorder="1" applyAlignment="1">
      <alignment/>
    </xf>
    <xf numFmtId="0" fontId="7" fillId="0" borderId="0" xfId="0" applyFont="1" applyFill="1" applyAlignment="1">
      <alignment/>
    </xf>
    <xf numFmtId="195" fontId="8" fillId="0" borderId="0" xfId="16" applyNumberFormat="1" applyFont="1" applyFill="1" applyAlignment="1">
      <alignment/>
    </xf>
    <xf numFmtId="0" fontId="1" fillId="0" borderId="0" xfId="0" applyFont="1" applyFill="1" applyAlignment="1">
      <alignment/>
    </xf>
    <xf numFmtId="195" fontId="1" fillId="0" borderId="9" xfId="16" applyNumberFormat="1" applyFont="1" applyFill="1" applyBorder="1" applyAlignment="1">
      <alignment/>
    </xf>
    <xf numFmtId="0" fontId="9" fillId="0" borderId="0" xfId="25" applyFont="1" applyFill="1" applyAlignment="1">
      <alignment horizontal="justify" vertical="top" wrapText="1"/>
      <protection/>
    </xf>
    <xf numFmtId="0" fontId="15" fillId="0" borderId="0" xfId="25" applyFont="1" applyFill="1" applyAlignment="1">
      <alignment horizontal="right" vertical="top" wrapText="1"/>
      <protection/>
    </xf>
    <xf numFmtId="0" fontId="9" fillId="0" borderId="0" xfId="0" applyFont="1" applyFill="1" applyAlignment="1">
      <alignment wrapText="1"/>
    </xf>
    <xf numFmtId="195" fontId="6" fillId="2" borderId="0" xfId="16" applyNumberFormat="1" applyFont="1" applyFill="1" applyAlignment="1">
      <alignment horizontal="center"/>
    </xf>
    <xf numFmtId="195" fontId="6" fillId="2" borderId="3" xfId="16" applyNumberFormat="1" applyFont="1" applyFill="1" applyBorder="1" applyAlignment="1">
      <alignment/>
    </xf>
    <xf numFmtId="195" fontId="8" fillId="2" borderId="0" xfId="16" applyNumberFormat="1" applyFont="1" applyFill="1" applyAlignment="1">
      <alignment horizontal="center"/>
    </xf>
    <xf numFmtId="195" fontId="6" fillId="2" borderId="10" xfId="16" applyNumberFormat="1" applyFont="1" applyFill="1" applyBorder="1" applyAlignment="1">
      <alignment horizontal="right"/>
    </xf>
    <xf numFmtId="195" fontId="7" fillId="2" borderId="0" xfId="16" applyNumberFormat="1" applyFont="1" applyFill="1" applyAlignment="1">
      <alignment horizontal="justify" vertical="top"/>
    </xf>
    <xf numFmtId="197" fontId="6" fillId="0" borderId="10" xfId="16" applyNumberFormat="1" applyFont="1" applyFill="1" applyBorder="1" applyAlignment="1">
      <alignment horizontal="right"/>
    </xf>
    <xf numFmtId="195" fontId="6" fillId="0" borderId="0" xfId="16" applyNumberFormat="1" applyFont="1" applyFill="1" applyAlignment="1">
      <alignment/>
    </xf>
    <xf numFmtId="195" fontId="0" fillId="2" borderId="0" xfId="16" applyNumberFormat="1" applyFont="1" applyFill="1" applyAlignment="1">
      <alignment/>
    </xf>
    <xf numFmtId="171" fontId="1" fillId="2" borderId="12" xfId="16" applyFont="1" applyFill="1" applyBorder="1" applyAlignment="1">
      <alignment horizontal="right"/>
    </xf>
    <xf numFmtId="0" fontId="9" fillId="0" borderId="0" xfId="0" applyFont="1" applyFill="1" applyAlignment="1">
      <alignment horizontal="left" wrapText="1"/>
    </xf>
    <xf numFmtId="3" fontId="1" fillId="2" borderId="0" xfId="0" applyNumberFormat="1" applyFont="1" applyFill="1" applyAlignment="1">
      <alignment/>
    </xf>
    <xf numFmtId="0" fontId="17" fillId="0" borderId="0" xfId="0" applyFont="1" applyFill="1" applyAlignment="1">
      <alignment horizontal="justify" vertical="top"/>
    </xf>
    <xf numFmtId="9" fontId="9" fillId="0" borderId="0" xfId="16" applyNumberFormat="1" applyFont="1" applyFill="1" applyBorder="1" applyAlignment="1">
      <alignment horizontal="right"/>
    </xf>
    <xf numFmtId="9" fontId="9" fillId="0" borderId="1" xfId="16" applyNumberFormat="1" applyFont="1" applyFill="1" applyBorder="1" applyAlignment="1">
      <alignment horizontal="right"/>
    </xf>
    <xf numFmtId="9" fontId="9" fillId="0" borderId="15" xfId="16" applyNumberFormat="1" applyFont="1" applyFill="1" applyBorder="1" applyAlignment="1">
      <alignment horizontal="right"/>
    </xf>
    <xf numFmtId="9" fontId="9" fillId="0" borderId="0" xfId="16" applyNumberFormat="1" applyFont="1" applyFill="1" applyAlignment="1">
      <alignment/>
    </xf>
    <xf numFmtId="9" fontId="9" fillId="0" borderId="0" xfId="0" applyNumberFormat="1" applyFont="1" applyFill="1" applyAlignment="1">
      <alignment/>
    </xf>
    <xf numFmtId="9" fontId="9" fillId="0" borderId="1" xfId="0" applyNumberFormat="1" applyFont="1" applyFill="1" applyBorder="1" applyAlignment="1">
      <alignment/>
    </xf>
    <xf numFmtId="9" fontId="9" fillId="0" borderId="15" xfId="16" applyNumberFormat="1" applyFont="1" applyFill="1" applyBorder="1" applyAlignment="1">
      <alignment/>
    </xf>
    <xf numFmtId="195" fontId="9" fillId="0" borderId="0" xfId="16" applyNumberFormat="1" applyFont="1" applyFill="1" applyBorder="1" applyAlignment="1">
      <alignment horizontal="center" vertical="top"/>
    </xf>
    <xf numFmtId="0" fontId="15" fillId="0" borderId="0" xfId="25" applyFont="1" applyFill="1" applyBorder="1" applyAlignment="1">
      <alignment horizontal="center" vertical="top"/>
      <protection/>
    </xf>
    <xf numFmtId="195" fontId="9" fillId="0" borderId="0" xfId="16" applyNumberFormat="1" applyFont="1" applyFill="1" applyAlignment="1">
      <alignment horizontal="right" vertical="top"/>
    </xf>
    <xf numFmtId="0" fontId="6" fillId="0" borderId="0" xfId="0" applyFont="1" applyFill="1" applyAlignment="1">
      <alignment horizontal="left" indent="5"/>
    </xf>
    <xf numFmtId="0" fontId="1" fillId="0" borderId="4" xfId="0" applyFont="1" applyFill="1" applyBorder="1" applyAlignment="1">
      <alignment/>
    </xf>
    <xf numFmtId="0" fontId="1" fillId="0" borderId="6" xfId="0" applyFont="1" applyFill="1" applyBorder="1" applyAlignment="1">
      <alignment/>
    </xf>
    <xf numFmtId="0" fontId="1" fillId="0" borderId="0" xfId="0" applyFont="1" applyFill="1" applyAlignment="1">
      <alignment horizontal="left" indent="5"/>
    </xf>
    <xf numFmtId="0" fontId="8" fillId="0" borderId="0" xfId="0" applyFont="1" applyFill="1" applyAlignment="1">
      <alignment horizontal="left" indent="5"/>
    </xf>
    <xf numFmtId="0" fontId="8" fillId="0" borderId="0" xfId="0" applyFont="1" applyFill="1" applyAlignment="1">
      <alignment horizontal="center"/>
    </xf>
    <xf numFmtId="37" fontId="1" fillId="0" borderId="1" xfId="0" applyNumberFormat="1" applyFont="1" applyFill="1" applyBorder="1" applyAlignment="1">
      <alignment/>
    </xf>
    <xf numFmtId="37" fontId="1" fillId="0" borderId="9" xfId="0" applyNumberFormat="1" applyFont="1" applyFill="1" applyBorder="1" applyAlignment="1">
      <alignment/>
    </xf>
    <xf numFmtId="37" fontId="1" fillId="0" borderId="0" xfId="22" applyNumberFormat="1" applyFont="1" applyFill="1" applyBorder="1" applyAlignment="1">
      <alignment/>
      <protection/>
    </xf>
    <xf numFmtId="37" fontId="1" fillId="0" borderId="9" xfId="22" applyNumberFormat="1" applyFont="1" applyFill="1" applyBorder="1" applyAlignment="1">
      <alignment/>
      <protection/>
    </xf>
    <xf numFmtId="0" fontId="0" fillId="0" borderId="0" xfId="0" applyFill="1" applyAlignment="1">
      <alignment/>
    </xf>
    <xf numFmtId="0" fontId="9" fillId="0" borderId="0" xfId="25" applyFont="1" applyFill="1" applyAlignment="1">
      <alignment horizontal="left" vertical="top"/>
      <protection/>
    </xf>
    <xf numFmtId="0" fontId="15" fillId="0" borderId="0" xfId="23" applyFont="1" applyFill="1" applyAlignment="1">
      <alignment horizontal="justify" vertical="top"/>
      <protection/>
    </xf>
    <xf numFmtId="0" fontId="9" fillId="0" borderId="0" xfId="23" applyFont="1" applyFill="1" applyAlignment="1">
      <alignment horizontal="justify" vertical="top"/>
      <protection/>
    </xf>
    <xf numFmtId="0" fontId="9" fillId="0" borderId="0" xfId="0" applyFont="1" applyFill="1" applyAlignment="1">
      <alignment horizontal="justify" vertical="top" wrapText="1"/>
    </xf>
    <xf numFmtId="0" fontId="17" fillId="0" borderId="0" xfId="0" applyFont="1" applyFill="1" applyAlignment="1">
      <alignment vertical="top"/>
    </xf>
    <xf numFmtId="37" fontId="6" fillId="2" borderId="1" xfId="0" applyNumberFormat="1" applyFont="1" applyFill="1" applyBorder="1" applyAlignment="1">
      <alignment/>
    </xf>
    <xf numFmtId="37" fontId="1" fillId="2" borderId="1" xfId="0" applyNumberFormat="1" applyFont="1" applyFill="1" applyBorder="1" applyAlignment="1">
      <alignment/>
    </xf>
    <xf numFmtId="37" fontId="1" fillId="2" borderId="10" xfId="0" applyNumberFormat="1" applyFont="1" applyFill="1" applyBorder="1" applyAlignment="1">
      <alignment/>
    </xf>
    <xf numFmtId="195" fontId="1" fillId="2" borderId="16" xfId="16" applyNumberFormat="1" applyFont="1" applyFill="1" applyBorder="1" applyAlignment="1">
      <alignment horizontal="right"/>
    </xf>
    <xf numFmtId="37" fontId="1" fillId="2" borderId="9" xfId="0" applyNumberFormat="1" applyFont="1" applyFill="1" applyBorder="1" applyAlignment="1">
      <alignment horizontal="right"/>
    </xf>
    <xf numFmtId="0" fontId="7" fillId="0" borderId="0" xfId="0" applyFont="1" applyFill="1" applyAlignment="1">
      <alignment horizontal="center"/>
    </xf>
    <xf numFmtId="195" fontId="6" fillId="2" borderId="16" xfId="16" applyNumberFormat="1" applyFont="1" applyFill="1" applyBorder="1" applyAlignment="1">
      <alignment/>
    </xf>
    <xf numFmtId="195" fontId="6" fillId="2" borderId="10" xfId="16" applyNumberFormat="1" applyFont="1" applyFill="1" applyBorder="1" applyAlignment="1">
      <alignment/>
    </xf>
    <xf numFmtId="37" fontId="6" fillId="2" borderId="12" xfId="0" applyNumberFormat="1" applyFont="1" applyFill="1" applyBorder="1" applyAlignment="1">
      <alignment/>
    </xf>
    <xf numFmtId="0" fontId="15" fillId="3" borderId="0" xfId="0" applyFont="1" applyFill="1" applyAlignment="1">
      <alignment/>
    </xf>
    <xf numFmtId="0" fontId="9" fillId="3" borderId="0" xfId="0" applyFont="1" applyFill="1" applyAlignment="1">
      <alignment/>
    </xf>
    <xf numFmtId="0" fontId="9" fillId="3" borderId="0" xfId="25" applyFont="1" applyFill="1" applyAlignment="1">
      <alignment horizontal="justify" vertical="top"/>
      <protection/>
    </xf>
    <xf numFmtId="0" fontId="15" fillId="0" borderId="0" xfId="25" applyFont="1" applyFill="1" applyAlignment="1">
      <alignment horizontal="justify" vertical="top" wrapText="1"/>
      <protection/>
    </xf>
    <xf numFmtId="195" fontId="15" fillId="0" borderId="0" xfId="16" applyNumberFormat="1" applyFont="1" applyFill="1" applyBorder="1" applyAlignment="1">
      <alignment/>
    </xf>
    <xf numFmtId="195" fontId="15" fillId="0" borderId="0" xfId="16" applyNumberFormat="1" applyFont="1" applyFill="1" applyBorder="1" applyAlignment="1">
      <alignment horizontal="right"/>
    </xf>
    <xf numFmtId="194" fontId="9" fillId="0" borderId="0" xfId="16" applyNumberFormat="1" applyFont="1" applyFill="1" applyAlignment="1">
      <alignment/>
    </xf>
    <xf numFmtId="0" fontId="9" fillId="0" borderId="0" xfId="23" applyFont="1" applyFill="1" applyAlignment="1">
      <alignment/>
      <protection/>
    </xf>
    <xf numFmtId="9" fontId="9" fillId="0" borderId="0" xfId="23" applyNumberFormat="1" applyFont="1" applyFill="1" applyAlignment="1" quotePrefix="1">
      <alignment horizontal="justify" vertical="top"/>
      <protection/>
    </xf>
    <xf numFmtId="171" fontId="9" fillId="0" borderId="0" xfId="16" applyFont="1" applyFill="1" applyBorder="1" applyAlignment="1">
      <alignment/>
    </xf>
    <xf numFmtId="9" fontId="9" fillId="0" borderId="0" xfId="0" applyNumberFormat="1" applyFont="1" applyFill="1" applyAlignment="1">
      <alignment horizontal="left"/>
    </xf>
    <xf numFmtId="3" fontId="9" fillId="0" borderId="0" xfId="23" applyNumberFormat="1" applyFont="1" applyFill="1" applyAlignment="1">
      <alignment/>
      <protection/>
    </xf>
    <xf numFmtId="0" fontId="15" fillId="0" borderId="0" xfId="23" applyFont="1" applyFill="1" applyAlignment="1">
      <alignment/>
      <protection/>
    </xf>
    <xf numFmtId="3" fontId="9" fillId="0" borderId="0" xfId="25" applyNumberFormat="1" applyFont="1" applyFill="1" applyBorder="1" applyAlignment="1">
      <alignment horizontal="right" vertical="top" wrapText="1"/>
      <protection/>
    </xf>
    <xf numFmtId="3" fontId="9" fillId="0" borderId="0" xfId="25" applyNumberFormat="1" applyFont="1" applyFill="1" applyAlignment="1">
      <alignment horizontal="right" vertical="top" wrapText="1"/>
      <protection/>
    </xf>
    <xf numFmtId="195" fontId="15" fillId="0" borderId="15" xfId="16" applyNumberFormat="1" applyFont="1" applyFill="1" applyBorder="1" applyAlignment="1">
      <alignment horizontal="right" vertical="top" wrapText="1"/>
    </xf>
    <xf numFmtId="195" fontId="15" fillId="0" borderId="0" xfId="16" applyNumberFormat="1" applyFont="1" applyFill="1" applyBorder="1" applyAlignment="1">
      <alignment horizontal="right" vertical="top" wrapText="1"/>
    </xf>
    <xf numFmtId="0" fontId="15" fillId="0" borderId="0" xfId="23" applyFont="1" applyFill="1" applyAlignment="1">
      <alignment wrapText="1"/>
      <protection/>
    </xf>
    <xf numFmtId="0" fontId="9" fillId="0" borderId="2" xfId="0" applyFont="1" applyFill="1" applyBorder="1" applyAlignment="1">
      <alignment horizontal="justify" vertical="top" wrapText="1"/>
    </xf>
    <xf numFmtId="0" fontId="9" fillId="0" borderId="3" xfId="0" applyFont="1" applyFill="1" applyBorder="1" applyAlignment="1">
      <alignment/>
    </xf>
    <xf numFmtId="0" fontId="9" fillId="0" borderId="0" xfId="0" applyFont="1" applyFill="1" applyBorder="1" applyAlignment="1">
      <alignment horizontal="left" vertical="top" wrapText="1"/>
    </xf>
    <xf numFmtId="0" fontId="9" fillId="0" borderId="4" xfId="0" applyFont="1" applyFill="1" applyBorder="1" applyAlignment="1">
      <alignment/>
    </xf>
    <xf numFmtId="0" fontId="15" fillId="0" borderId="13" xfId="0" applyFont="1" applyFill="1" applyBorder="1" applyAlignment="1">
      <alignment horizontal="right" vertical="top" wrapText="1"/>
    </xf>
    <xf numFmtId="0" fontId="17" fillId="0" borderId="4" xfId="0" applyFont="1" applyFill="1" applyBorder="1" applyAlignment="1">
      <alignment horizontal="center"/>
    </xf>
    <xf numFmtId="0" fontId="15" fillId="0" borderId="4" xfId="0" applyFont="1" applyFill="1" applyBorder="1" applyAlignment="1">
      <alignment horizontal="right" vertical="top" wrapText="1"/>
    </xf>
    <xf numFmtId="0" fontId="9" fillId="0" borderId="0" xfId="0" applyFont="1" applyFill="1" applyBorder="1" applyAlignment="1">
      <alignment horizontal="right" vertical="top" wrapText="1"/>
    </xf>
    <xf numFmtId="0" fontId="9" fillId="0" borderId="8" xfId="0" applyFont="1" applyFill="1" applyBorder="1" applyAlignment="1">
      <alignment/>
    </xf>
    <xf numFmtId="0" fontId="15" fillId="0" borderId="14" xfId="0" applyFont="1" applyFill="1" applyBorder="1" applyAlignment="1">
      <alignment horizontal="right" vertical="top" wrapText="1"/>
    </xf>
    <xf numFmtId="0" fontId="17" fillId="0" borderId="8" xfId="0" applyFont="1" applyFill="1" applyBorder="1" applyAlignment="1">
      <alignment horizontal="center"/>
    </xf>
    <xf numFmtId="0" fontId="15" fillId="0" borderId="8" xfId="0" applyFont="1" applyFill="1" applyBorder="1" applyAlignment="1">
      <alignment horizontal="right" vertical="top" wrapText="1"/>
    </xf>
    <xf numFmtId="0" fontId="15" fillId="0" borderId="0" xfId="0" applyFont="1" applyFill="1" applyBorder="1" applyAlignment="1">
      <alignment horizontal="right" vertical="top" wrapText="1"/>
    </xf>
    <xf numFmtId="0" fontId="9" fillId="0" borderId="5" xfId="25" applyFont="1" applyFill="1" applyBorder="1" applyAlignment="1">
      <alignment horizontal="justify" vertical="top"/>
      <protection/>
    </xf>
    <xf numFmtId="0" fontId="9" fillId="0" borderId="1" xfId="25" applyFont="1" applyFill="1" applyBorder="1" applyAlignment="1">
      <alignment horizontal="justify" vertical="top"/>
      <protection/>
    </xf>
    <xf numFmtId="0" fontId="9" fillId="0" borderId="6" xfId="0" applyFont="1" applyFill="1" applyBorder="1" applyAlignment="1">
      <alignment/>
    </xf>
    <xf numFmtId="0" fontId="15" fillId="0" borderId="16" xfId="25" applyFont="1" applyFill="1" applyBorder="1" applyAlignment="1">
      <alignment horizontal="right" vertical="top"/>
      <protection/>
    </xf>
    <xf numFmtId="0" fontId="15" fillId="0" borderId="6" xfId="25" applyFont="1" applyFill="1" applyBorder="1" applyAlignment="1">
      <alignment horizontal="left" vertical="top"/>
      <protection/>
    </xf>
    <xf numFmtId="0" fontId="9" fillId="0" borderId="6" xfId="25" applyFont="1" applyFill="1" applyBorder="1" applyAlignment="1">
      <alignment horizontal="right" vertical="top"/>
      <protection/>
    </xf>
    <xf numFmtId="0" fontId="9" fillId="0" borderId="0" xfId="25" applyFont="1" applyFill="1" applyBorder="1" applyAlignment="1">
      <alignment horizontal="justify" vertical="top"/>
      <protection/>
    </xf>
    <xf numFmtId="0" fontId="9" fillId="0" borderId="7" xfId="25" applyFont="1" applyFill="1" applyBorder="1" applyAlignment="1">
      <alignment horizontal="justify" vertical="top"/>
      <protection/>
    </xf>
    <xf numFmtId="0" fontId="9" fillId="0" borderId="14" xfId="25" applyFont="1" applyFill="1" applyBorder="1" applyAlignment="1">
      <alignment horizontal="justify" vertical="top"/>
      <protection/>
    </xf>
    <xf numFmtId="0" fontId="9" fillId="0" borderId="8" xfId="25" applyFont="1" applyFill="1" applyBorder="1" applyAlignment="1">
      <alignment horizontal="justify" vertical="top"/>
      <protection/>
    </xf>
    <xf numFmtId="0" fontId="9" fillId="0" borderId="7" xfId="25" applyFont="1" applyFill="1" applyBorder="1" applyAlignment="1">
      <alignment horizontal="center" vertical="top"/>
      <protection/>
    </xf>
    <xf numFmtId="0" fontId="9" fillId="0" borderId="8" xfId="25" applyFont="1" applyFill="1" applyBorder="1" applyAlignment="1">
      <alignment horizontal="center" vertical="top"/>
      <protection/>
    </xf>
    <xf numFmtId="0" fontId="9" fillId="0" borderId="0" xfId="25" applyFont="1" applyFill="1" applyBorder="1" applyAlignment="1">
      <alignment horizontal="center" vertical="top"/>
      <protection/>
    </xf>
    <xf numFmtId="0" fontId="9" fillId="0" borderId="0" xfId="25" applyFont="1" applyFill="1" applyBorder="1" applyAlignment="1">
      <alignment horizontal="right" vertical="top"/>
      <protection/>
    </xf>
    <xf numFmtId="0" fontId="9" fillId="0" borderId="14" xfId="25" applyFont="1" applyFill="1" applyBorder="1" applyAlignment="1">
      <alignment horizontal="right" vertical="top"/>
      <protection/>
    </xf>
    <xf numFmtId="0" fontId="9" fillId="0" borderId="7" xfId="0" applyFont="1" applyFill="1" applyBorder="1" applyAlignment="1">
      <alignment horizontal="justify" vertical="top" wrapText="1"/>
    </xf>
    <xf numFmtId="3" fontId="9" fillId="0" borderId="14" xfId="0" applyNumberFormat="1" applyFont="1" applyFill="1" applyBorder="1" applyAlignment="1">
      <alignment horizontal="right" vertical="top" wrapText="1"/>
    </xf>
    <xf numFmtId="3" fontId="9" fillId="0" borderId="8" xfId="16" applyNumberFormat="1" applyFont="1" applyFill="1" applyBorder="1" applyAlignment="1">
      <alignment horizontal="right" vertical="top" wrapText="1"/>
    </xf>
    <xf numFmtId="3" fontId="9" fillId="0" borderId="7" xfId="25" applyNumberFormat="1" applyFont="1" applyFill="1" applyBorder="1" applyAlignment="1">
      <alignment horizontal="right" vertical="top"/>
      <protection/>
    </xf>
    <xf numFmtId="0" fontId="9" fillId="0" borderId="0" xfId="0" applyFont="1" applyFill="1" applyAlignment="1">
      <alignment horizontal="right"/>
    </xf>
    <xf numFmtId="0" fontId="9" fillId="0" borderId="14" xfId="0" applyFont="1" applyFill="1" applyBorder="1" applyAlignment="1">
      <alignment horizontal="right"/>
    </xf>
    <xf numFmtId="195" fontId="9" fillId="0" borderId="0" xfId="16" applyNumberFormat="1" applyFont="1" applyFill="1" applyBorder="1" applyAlignment="1">
      <alignment horizontal="right" vertical="top" wrapText="1"/>
    </xf>
    <xf numFmtId="195" fontId="9" fillId="0" borderId="7" xfId="16" applyNumberFormat="1" applyFont="1" applyFill="1" applyBorder="1" applyAlignment="1">
      <alignment horizontal="right" vertical="top"/>
    </xf>
    <xf numFmtId="9" fontId="9" fillId="0" borderId="8" xfId="26" applyFont="1" applyFill="1" applyBorder="1" applyAlignment="1">
      <alignment/>
    </xf>
    <xf numFmtId="9" fontId="9" fillId="0" borderId="0" xfId="26" applyFont="1" applyFill="1" applyBorder="1" applyAlignment="1">
      <alignment/>
    </xf>
    <xf numFmtId="3" fontId="9" fillId="0" borderId="6" xfId="16" applyNumberFormat="1" applyFont="1" applyFill="1" applyBorder="1" applyAlignment="1">
      <alignment horizontal="right" vertical="top" wrapText="1"/>
    </xf>
    <xf numFmtId="3" fontId="9" fillId="0" borderId="0" xfId="16" applyNumberFormat="1" applyFont="1" applyFill="1" applyBorder="1" applyAlignment="1">
      <alignment horizontal="right" vertical="top" wrapText="1"/>
    </xf>
    <xf numFmtId="3" fontId="9" fillId="0" borderId="16" xfId="16" applyNumberFormat="1" applyFont="1" applyFill="1" applyBorder="1" applyAlignment="1">
      <alignment horizontal="right" vertical="top" wrapText="1"/>
    </xf>
    <xf numFmtId="3" fontId="9" fillId="0" borderId="0" xfId="0" applyNumberFormat="1" applyFont="1" applyFill="1" applyBorder="1" applyAlignment="1">
      <alignment horizontal="right" vertical="top" wrapText="1"/>
    </xf>
    <xf numFmtId="0" fontId="9" fillId="0" borderId="12" xfId="0" applyFont="1" applyFill="1" applyBorder="1" applyAlignment="1">
      <alignment/>
    </xf>
    <xf numFmtId="3" fontId="15" fillId="0" borderId="11" xfId="0" applyNumberFormat="1" applyFont="1" applyFill="1" applyBorder="1" applyAlignment="1">
      <alignment horizontal="right" vertical="top" wrapText="1"/>
    </xf>
    <xf numFmtId="3" fontId="15" fillId="0" borderId="1" xfId="0" applyNumberFormat="1" applyFont="1" applyFill="1" applyBorder="1" applyAlignment="1">
      <alignment horizontal="right" vertical="top" wrapText="1"/>
    </xf>
    <xf numFmtId="3" fontId="15" fillId="0" borderId="17" xfId="0" applyNumberFormat="1" applyFont="1" applyFill="1" applyBorder="1" applyAlignment="1">
      <alignment horizontal="right" vertical="top" wrapText="1"/>
    </xf>
    <xf numFmtId="195" fontId="15" fillId="0" borderId="12" xfId="16" applyNumberFormat="1" applyFont="1" applyFill="1" applyBorder="1" applyAlignment="1">
      <alignment horizontal="right" vertical="top" wrapText="1"/>
    </xf>
    <xf numFmtId="195" fontId="15" fillId="0" borderId="18" xfId="16" applyNumberFormat="1" applyFont="1" applyFill="1" applyBorder="1" applyAlignment="1">
      <alignment horizontal="right" vertical="top" wrapText="1"/>
    </xf>
    <xf numFmtId="3" fontId="15" fillId="0" borderId="0" xfId="0" applyNumberFormat="1" applyFont="1" applyFill="1" applyBorder="1" applyAlignment="1">
      <alignment horizontal="right" vertical="top" wrapText="1"/>
    </xf>
    <xf numFmtId="0" fontId="20" fillId="0" borderId="0" xfId="0" applyFont="1" applyFill="1" applyAlignment="1">
      <alignment/>
    </xf>
    <xf numFmtId="0" fontId="15" fillId="0" borderId="0" xfId="25" applyFont="1" applyFill="1" applyAlignment="1" quotePrefix="1">
      <alignment horizontal="left"/>
      <protection/>
    </xf>
    <xf numFmtId="0" fontId="21" fillId="0" borderId="0" xfId="0" applyFont="1" applyFill="1" applyAlignment="1">
      <alignment/>
    </xf>
    <xf numFmtId="0" fontId="15" fillId="0" borderId="0" xfId="25" applyFont="1" applyFill="1" applyAlignment="1">
      <alignment vertical="top" wrapText="1"/>
      <protection/>
    </xf>
    <xf numFmtId="197" fontId="15" fillId="0" borderId="0" xfId="16" applyNumberFormat="1" applyFont="1" applyFill="1" applyBorder="1" applyAlignment="1">
      <alignment horizontal="right" vertical="top" wrapText="1"/>
    </xf>
    <xf numFmtId="37" fontId="9" fillId="0" borderId="0" xfId="24" applyNumberFormat="1" applyFont="1" applyFill="1" applyAlignment="1">
      <alignment horizontal="justify" wrapText="1"/>
      <protection/>
    </xf>
    <xf numFmtId="0" fontId="17" fillId="0" borderId="0" xfId="0" applyFont="1" applyFill="1" applyAlignment="1">
      <alignment/>
    </xf>
    <xf numFmtId="195" fontId="6" fillId="0" borderId="1" xfId="16" applyNumberFormat="1" applyFont="1" applyFill="1" applyBorder="1" applyAlignment="1">
      <alignment/>
    </xf>
    <xf numFmtId="195" fontId="6" fillId="0" borderId="9" xfId="16" applyNumberFormat="1" applyFont="1" applyFill="1" applyBorder="1" applyAlignment="1">
      <alignment/>
    </xf>
    <xf numFmtId="195" fontId="15" fillId="0" borderId="0" xfId="16" applyNumberFormat="1" applyFont="1" applyFill="1" applyAlignment="1">
      <alignment/>
    </xf>
    <xf numFmtId="195" fontId="6" fillId="0" borderId="0" xfId="16" applyNumberFormat="1" applyFont="1" applyFill="1" applyBorder="1" applyAlignment="1">
      <alignment/>
    </xf>
    <xf numFmtId="195" fontId="6" fillId="0" borderId="0" xfId="16" applyNumberFormat="1" applyFont="1" applyFill="1" applyAlignment="1">
      <alignment/>
    </xf>
    <xf numFmtId="195" fontId="6" fillId="0" borderId="9" xfId="16" applyNumberFormat="1" applyFont="1" applyFill="1" applyBorder="1" applyAlignment="1">
      <alignment/>
    </xf>
    <xf numFmtId="0" fontId="9" fillId="0" borderId="0" xfId="23" applyFont="1" applyFill="1" applyBorder="1" applyAlignment="1">
      <alignment horizontal="justify" vertical="top" wrapText="1"/>
      <protection/>
    </xf>
    <xf numFmtId="0" fontId="21" fillId="0" borderId="0" xfId="23" applyFont="1" applyFill="1" applyBorder="1" applyAlignment="1">
      <alignment horizontal="left" vertical="top" wrapText="1"/>
      <protection/>
    </xf>
    <xf numFmtId="0" fontId="15" fillId="0" borderId="0" xfId="25" applyFont="1" applyFill="1" applyAlignment="1">
      <alignment horizontal="justify" vertical="top"/>
      <protection/>
    </xf>
    <xf numFmtId="0" fontId="9" fillId="0" borderId="0" xfId="0" applyFont="1" applyFill="1" applyAlignment="1">
      <alignment horizontal="justify"/>
    </xf>
    <xf numFmtId="0" fontId="21" fillId="0" borderId="0" xfId="25" applyFont="1" applyFill="1" applyAlignment="1">
      <alignment horizontal="justify" vertical="top"/>
      <protection/>
    </xf>
    <xf numFmtId="0" fontId="9" fillId="0" borderId="0" xfId="25" applyFont="1" applyFill="1" applyAlignment="1">
      <alignment horizontal="justify" vertical="top"/>
      <protection/>
    </xf>
    <xf numFmtId="0" fontId="15" fillId="0" borderId="0" xfId="23" applyFont="1" applyFill="1" applyAlignment="1">
      <alignment horizontal="right" vertical="top" wrapText="1"/>
      <protection/>
    </xf>
    <xf numFmtId="195" fontId="9" fillId="0" borderId="0" xfId="16" applyNumberFormat="1" applyFont="1" applyFill="1" applyAlignment="1">
      <alignment horizontal="center" vertical="top"/>
    </xf>
    <xf numFmtId="0" fontId="15" fillId="0" borderId="0" xfId="25" applyFont="1" applyFill="1" applyAlignment="1">
      <alignment horizontal="right" vertical="top"/>
      <protection/>
    </xf>
    <xf numFmtId="0" fontId="9" fillId="0" borderId="0" xfId="25" applyFont="1" applyFill="1" applyAlignment="1">
      <alignment horizontal="center" vertical="top"/>
      <protection/>
    </xf>
    <xf numFmtId="0" fontId="9" fillId="0" borderId="0" xfId="25" applyFont="1" applyFill="1" applyAlignment="1">
      <alignment horizontal="left" vertical="top"/>
      <protection/>
    </xf>
    <xf numFmtId="0" fontId="15" fillId="0" borderId="0" xfId="23" applyFont="1" applyFill="1" applyAlignment="1">
      <alignment horizontal="center" vertical="top" wrapText="1"/>
      <protection/>
    </xf>
    <xf numFmtId="0" fontId="9" fillId="0" borderId="0" xfId="23" applyFont="1" applyFill="1" applyAlignment="1">
      <alignment horizontal="justify" vertical="top" wrapText="1"/>
      <protection/>
    </xf>
    <xf numFmtId="195" fontId="9" fillId="0" borderId="0" xfId="16" applyNumberFormat="1" applyFont="1" applyFill="1" applyBorder="1" applyAlignment="1">
      <alignment horizontal="justify" vertical="top" wrapText="1"/>
    </xf>
    <xf numFmtId="0" fontId="9" fillId="0" borderId="0" xfId="23" applyFont="1" applyFill="1" applyBorder="1" applyAlignment="1">
      <alignment vertical="top" wrapText="1"/>
      <protection/>
    </xf>
    <xf numFmtId="0" fontId="9" fillId="0" borderId="0" xfId="0" applyNumberFormat="1" applyFont="1" applyFill="1" applyAlignment="1">
      <alignment horizontal="justify"/>
    </xf>
    <xf numFmtId="195" fontId="9" fillId="0" borderId="0" xfId="16" applyNumberFormat="1" applyFont="1" applyFill="1" applyAlignment="1">
      <alignment horizontal="center"/>
    </xf>
    <xf numFmtId="195" fontId="9" fillId="0" borderId="0" xfId="16" applyNumberFormat="1" applyFont="1" applyFill="1" applyAlignment="1">
      <alignment horizontal="right" vertical="top"/>
    </xf>
    <xf numFmtId="195" fontId="9" fillId="0" borderId="15" xfId="16" applyNumberFormat="1" applyFont="1" applyFill="1" applyBorder="1" applyAlignment="1">
      <alignment horizontal="center" vertical="top"/>
    </xf>
    <xf numFmtId="195" fontId="9" fillId="0" borderId="0" xfId="16" applyNumberFormat="1" applyFont="1" applyFill="1" applyAlignment="1">
      <alignment horizontal="right"/>
    </xf>
    <xf numFmtId="0" fontId="1" fillId="0" borderId="7" xfId="0" applyFont="1" applyFill="1" applyBorder="1" applyAlignment="1">
      <alignment horizontal="center"/>
    </xf>
    <xf numFmtId="0" fontId="1" fillId="0" borderId="0" xfId="0" applyFont="1" applyFill="1" applyBorder="1" applyAlignment="1">
      <alignment horizontal="center"/>
    </xf>
    <xf numFmtId="0" fontId="1" fillId="0" borderId="8" xfId="0" applyFont="1" applyFill="1" applyBorder="1" applyAlignment="1">
      <alignment horizontal="center"/>
    </xf>
    <xf numFmtId="0" fontId="7" fillId="0" borderId="0" xfId="16" applyNumberFormat="1" applyFont="1" applyFill="1" applyAlignment="1">
      <alignment horizontal="justify" vertical="top"/>
    </xf>
    <xf numFmtId="0" fontId="15" fillId="0" borderId="0" xfId="23" applyFont="1" applyFill="1" applyAlignment="1">
      <alignment horizontal="justify" vertical="top"/>
      <protection/>
    </xf>
    <xf numFmtId="0" fontId="9" fillId="0" borderId="0" xfId="25" applyFont="1" applyFill="1" applyAlignment="1">
      <alignment horizontal="justify" vertical="top"/>
      <protection/>
    </xf>
    <xf numFmtId="0" fontId="9" fillId="0" borderId="0" xfId="23" applyFont="1" applyFill="1" applyAlignment="1">
      <alignment horizontal="justify" vertical="top"/>
      <protection/>
    </xf>
    <xf numFmtId="0" fontId="21" fillId="0" borderId="0" xfId="23" applyFont="1" applyFill="1" applyBorder="1" applyAlignment="1">
      <alignment horizontal="left" vertical="top" wrapText="1"/>
      <protection/>
    </xf>
    <xf numFmtId="0" fontId="9" fillId="0" borderId="0" xfId="23" applyFont="1" applyFill="1" applyBorder="1" applyAlignment="1">
      <alignment horizontal="left" vertical="top" wrapText="1"/>
      <protection/>
    </xf>
    <xf numFmtId="0" fontId="15" fillId="0" borderId="0" xfId="25" applyFont="1" applyFill="1" applyAlignment="1">
      <alignment horizontal="center" vertical="top"/>
      <protection/>
    </xf>
    <xf numFmtId="0" fontId="15" fillId="0" borderId="0" xfId="0" applyFont="1" applyFill="1" applyAlignment="1">
      <alignment horizontal="justify"/>
    </xf>
    <xf numFmtId="0" fontId="9" fillId="0" borderId="0" xfId="25" applyFont="1" applyFill="1" applyAlignment="1" quotePrefix="1">
      <alignment horizontal="justify" vertical="top"/>
      <protection/>
    </xf>
    <xf numFmtId="3" fontId="12" fillId="0" borderId="7" xfId="0" applyNumberFormat="1" applyFont="1" applyBorder="1" applyAlignment="1">
      <alignment horizontal="center"/>
    </xf>
    <xf numFmtId="3" fontId="12" fillId="0" borderId="0" xfId="0" applyNumberFormat="1" applyFont="1" applyBorder="1" applyAlignment="1">
      <alignment horizontal="center"/>
    </xf>
    <xf numFmtId="3" fontId="12" fillId="0" borderId="8" xfId="0" applyNumberFormat="1" applyFont="1" applyBorder="1" applyAlignment="1">
      <alignment horizontal="center"/>
    </xf>
    <xf numFmtId="3" fontId="11" fillId="0" borderId="7" xfId="0" applyNumberFormat="1" applyFont="1" applyBorder="1" applyAlignment="1" quotePrefix="1">
      <alignment horizontal="center"/>
    </xf>
    <xf numFmtId="3" fontId="11" fillId="0" borderId="0" xfId="0" applyNumberFormat="1" applyFont="1" applyBorder="1" applyAlignment="1" quotePrefix="1">
      <alignment horizontal="center"/>
    </xf>
    <xf numFmtId="3" fontId="11" fillId="0" borderId="8" xfId="0" applyNumberFormat="1" applyFont="1" applyBorder="1" applyAlignment="1" quotePrefix="1">
      <alignment horizontal="center"/>
    </xf>
    <xf numFmtId="3" fontId="13" fillId="0" borderId="7" xfId="0" applyNumberFormat="1" applyFont="1" applyBorder="1" applyAlignment="1">
      <alignment horizontal="center"/>
    </xf>
    <xf numFmtId="3" fontId="13" fillId="0" borderId="0" xfId="0" applyNumberFormat="1" applyFont="1" applyBorder="1" applyAlignment="1">
      <alignment horizontal="center"/>
    </xf>
    <xf numFmtId="3" fontId="13" fillId="0" borderId="8" xfId="0" applyNumberFormat="1" applyFont="1" applyBorder="1" applyAlignment="1">
      <alignment horizontal="center"/>
    </xf>
    <xf numFmtId="3" fontId="13" fillId="0" borderId="0" xfId="0" applyNumberFormat="1" applyFont="1" applyBorder="1" applyAlignment="1" quotePrefix="1">
      <alignment horizontal="center"/>
    </xf>
    <xf numFmtId="3" fontId="13" fillId="0" borderId="8" xfId="0" applyNumberFormat="1" applyFont="1" applyBorder="1" applyAlignment="1" quotePrefix="1">
      <alignment horizontal="center"/>
    </xf>
    <xf numFmtId="0" fontId="1" fillId="0" borderId="0" xfId="0" applyFont="1" applyFill="1" applyAlignment="1">
      <alignment horizontal="justify" vertical="top" wrapText="1"/>
    </xf>
    <xf numFmtId="0" fontId="0" fillId="0" borderId="0" xfId="0" applyFont="1" applyFill="1" applyAlignment="1">
      <alignment/>
    </xf>
    <xf numFmtId="0" fontId="6" fillId="2" borderId="0" xfId="0" applyFont="1" applyFill="1" applyAlignment="1">
      <alignment horizontal="center"/>
    </xf>
    <xf numFmtId="0" fontId="7" fillId="2" borderId="0" xfId="16" applyNumberFormat="1" applyFont="1" applyFill="1" applyAlignment="1">
      <alignment horizontal="justify" vertical="top"/>
    </xf>
    <xf numFmtId="0" fontId="0" fillId="0" borderId="0" xfId="0" applyAlignment="1">
      <alignment horizontal="justify" wrapText="1"/>
    </xf>
    <xf numFmtId="0" fontId="6" fillId="2" borderId="7" xfId="0" applyFont="1" applyFill="1" applyBorder="1" applyAlignment="1" quotePrefix="1">
      <alignment horizontal="center"/>
    </xf>
    <xf numFmtId="0" fontId="6" fillId="2" borderId="0" xfId="0" applyFont="1" applyFill="1" applyBorder="1" applyAlignment="1">
      <alignment horizontal="center"/>
    </xf>
    <xf numFmtId="0" fontId="6" fillId="2" borderId="8" xfId="0" applyFont="1" applyFill="1" applyBorder="1" applyAlignment="1">
      <alignment horizontal="center"/>
    </xf>
    <xf numFmtId="0" fontId="6" fillId="2" borderId="7" xfId="0" applyFont="1" applyFill="1" applyBorder="1" applyAlignment="1">
      <alignment horizontal="center"/>
    </xf>
    <xf numFmtId="0" fontId="1" fillId="2" borderId="7" xfId="0" applyFont="1" applyFill="1" applyBorder="1" applyAlignment="1" quotePrefix="1">
      <alignment horizontal="center"/>
    </xf>
    <xf numFmtId="0" fontId="1" fillId="2" borderId="0" xfId="0" applyFont="1" applyFill="1"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alignment horizontal="center"/>
    </xf>
    <xf numFmtId="37" fontId="1" fillId="0" borderId="0" xfId="0" applyNumberFormat="1" applyFont="1" applyAlignment="1">
      <alignment horizontal="justify" vertical="top" wrapText="1"/>
    </xf>
    <xf numFmtId="37" fontId="1" fillId="0" borderId="0" xfId="0" applyNumberFormat="1" applyFont="1" applyFill="1" applyAlignment="1">
      <alignment horizontal="justify" wrapText="1"/>
    </xf>
    <xf numFmtId="0" fontId="0" fillId="0" borderId="0" xfId="0" applyFont="1" applyFill="1" applyAlignment="1">
      <alignment horizontal="justify" wrapText="1"/>
    </xf>
    <xf numFmtId="0" fontId="6" fillId="0" borderId="0" xfId="0" applyFont="1" applyFill="1" applyAlignment="1">
      <alignment horizontal="center"/>
    </xf>
    <xf numFmtId="0" fontId="6" fillId="0" borderId="7" xfId="0" applyFont="1" applyFill="1" applyBorder="1" applyAlignment="1" quotePrefix="1">
      <alignment horizontal="center"/>
    </xf>
    <xf numFmtId="0" fontId="6" fillId="0" borderId="0" xfId="0" applyFont="1" applyFill="1" applyBorder="1" applyAlignment="1">
      <alignment horizontal="center"/>
    </xf>
    <xf numFmtId="0" fontId="6" fillId="0" borderId="8" xfId="0" applyFont="1" applyFill="1" applyBorder="1" applyAlignment="1">
      <alignment horizontal="center"/>
    </xf>
    <xf numFmtId="0" fontId="6" fillId="0" borderId="7" xfId="0" applyFont="1" applyFill="1" applyBorder="1" applyAlignment="1">
      <alignment horizontal="center"/>
    </xf>
    <xf numFmtId="0" fontId="9" fillId="0" borderId="0" xfId="0" applyFont="1" applyFill="1" applyAlignment="1">
      <alignment horizontal="justify" vertical="top" wrapText="1"/>
    </xf>
    <xf numFmtId="0" fontId="9" fillId="0" borderId="0" xfId="25" applyFont="1" applyFill="1" applyAlignment="1">
      <alignment horizontal="justify" vertical="top" wrapText="1"/>
      <protection/>
    </xf>
    <xf numFmtId="0" fontId="9" fillId="0" borderId="0" xfId="0" applyFont="1" applyFill="1" applyAlignment="1">
      <alignment horizontal="justify" vertical="top"/>
    </xf>
    <xf numFmtId="0" fontId="15" fillId="0" borderId="0" xfId="0" applyFont="1" applyFill="1" applyAlignment="1">
      <alignment horizontal="justify" vertical="top"/>
    </xf>
    <xf numFmtId="0" fontId="19" fillId="0" borderId="0" xfId="0" applyFont="1" applyFill="1" applyAlignment="1">
      <alignment horizontal="justify" vertical="top"/>
    </xf>
    <xf numFmtId="0" fontId="9" fillId="0" borderId="0" xfId="0" applyFont="1" applyFill="1" applyBorder="1" applyAlignment="1">
      <alignment horizontal="left" vertical="top" wrapText="1"/>
    </xf>
    <xf numFmtId="0" fontId="9" fillId="0" borderId="0" xfId="25" applyFont="1" applyFill="1" applyAlignment="1">
      <alignment horizontal="left" vertical="top" wrapText="1"/>
      <protection/>
    </xf>
    <xf numFmtId="0" fontId="15" fillId="0" borderId="0" xfId="23" applyFont="1" applyFill="1" applyBorder="1" applyAlignment="1">
      <alignment horizontal="justify" vertical="top" wrapText="1"/>
      <protection/>
    </xf>
    <xf numFmtId="0" fontId="17" fillId="0" borderId="0" xfId="0" applyFont="1" applyFill="1" applyAlignment="1">
      <alignment horizontal="justify" vertical="top" wrapText="1"/>
    </xf>
    <xf numFmtId="0" fontId="15" fillId="0" borderId="17" xfId="0" applyFont="1" applyFill="1" applyBorder="1" applyAlignment="1">
      <alignment horizontal="left" vertical="top" wrapText="1"/>
    </xf>
    <xf numFmtId="0" fontId="15" fillId="0" borderId="12" xfId="0" applyFont="1" applyFill="1" applyBorder="1" applyAlignment="1">
      <alignment horizontal="left" vertical="top" wrapText="1"/>
    </xf>
    <xf numFmtId="0" fontId="20" fillId="0" borderId="0" xfId="0" applyFont="1" applyFill="1" applyAlignment="1">
      <alignment horizontal="justify" wrapText="1"/>
    </xf>
    <xf numFmtId="0" fontId="9" fillId="0" borderId="0" xfId="0" applyFont="1" applyFill="1" applyAlignment="1">
      <alignment wrapText="1"/>
    </xf>
    <xf numFmtId="0" fontId="15" fillId="0" borderId="0" xfId="25" applyFont="1" applyFill="1" applyAlignment="1">
      <alignment horizontal="left" vertical="top" wrapText="1"/>
      <protection/>
    </xf>
    <xf numFmtId="0" fontId="15" fillId="0" borderId="0" xfId="25" applyFont="1" applyFill="1" applyAlignment="1">
      <alignment horizontal="justify" vertical="top" wrapText="1"/>
      <protection/>
    </xf>
    <xf numFmtId="0" fontId="15" fillId="0" borderId="5" xfId="25" applyFont="1" applyFill="1" applyBorder="1" applyAlignment="1">
      <alignment horizontal="left" vertical="top"/>
      <protection/>
    </xf>
    <xf numFmtId="0" fontId="15" fillId="0" borderId="6" xfId="25" applyFont="1" applyFill="1" applyBorder="1" applyAlignment="1">
      <alignment horizontal="left" vertical="top"/>
      <protection/>
    </xf>
    <xf numFmtId="0" fontId="15" fillId="0" borderId="13" xfId="0" applyFont="1" applyFill="1" applyBorder="1" applyAlignment="1">
      <alignment horizontal="right" vertical="top" wrapText="1"/>
    </xf>
    <xf numFmtId="0" fontId="17" fillId="0" borderId="14" xfId="0" applyFont="1" applyFill="1" applyBorder="1" applyAlignment="1">
      <alignment horizontal="right" vertical="top" wrapText="1"/>
    </xf>
    <xf numFmtId="0" fontId="15" fillId="0" borderId="2" xfId="25" applyFont="1" applyFill="1" applyBorder="1" applyAlignment="1">
      <alignment horizontal="center" vertical="top"/>
      <protection/>
    </xf>
    <xf numFmtId="0" fontId="17" fillId="0" borderId="4" xfId="0" applyFont="1" applyFill="1" applyBorder="1" applyAlignment="1">
      <alignment horizontal="center"/>
    </xf>
    <xf numFmtId="0" fontId="17" fillId="0" borderId="7" xfId="0" applyFont="1" applyFill="1" applyBorder="1" applyAlignment="1">
      <alignment horizontal="center"/>
    </xf>
    <xf numFmtId="0" fontId="17" fillId="0" borderId="8" xfId="0" applyFont="1" applyFill="1" applyBorder="1" applyAlignment="1">
      <alignment horizontal="center"/>
    </xf>
    <xf numFmtId="0" fontId="9" fillId="0" borderId="0" xfId="23" applyFont="1" applyFill="1" applyAlignment="1">
      <alignment horizontal="left" wrapText="1"/>
      <protection/>
    </xf>
    <xf numFmtId="0" fontId="15" fillId="0" borderId="0" xfId="23" applyFont="1" applyFill="1" applyAlignment="1">
      <alignment horizontal="justify" vertical="top" wrapText="1"/>
      <protection/>
    </xf>
    <xf numFmtId="0" fontId="15" fillId="0" borderId="7" xfId="0" applyFont="1" applyFill="1" applyBorder="1" applyAlignment="1">
      <alignment horizontal="left" vertical="top" wrapText="1"/>
    </xf>
    <xf numFmtId="0" fontId="0" fillId="0" borderId="0" xfId="0" applyFill="1" applyAlignment="1">
      <alignment horizontal="left" vertical="top" wrapText="1"/>
    </xf>
    <xf numFmtId="0" fontId="15" fillId="0" borderId="0" xfId="25" applyFont="1" applyFill="1" applyBorder="1" applyAlignment="1">
      <alignment horizontal="center" vertical="top"/>
      <protection/>
    </xf>
    <xf numFmtId="0" fontId="17" fillId="0" borderId="0" xfId="0" applyFont="1" applyFill="1" applyAlignment="1">
      <alignment vertical="top"/>
    </xf>
    <xf numFmtId="0" fontId="15" fillId="0" borderId="0" xfId="0" applyFont="1" applyFill="1" applyAlignment="1">
      <alignment horizontal="left"/>
    </xf>
  </cellXfs>
  <cellStyles count="13">
    <cellStyle name="Normal" xfId="0"/>
    <cellStyle name="Alignment" xfId="15"/>
    <cellStyle name="Comma" xfId="16"/>
    <cellStyle name="Comma [0]" xfId="17"/>
    <cellStyle name="Currency" xfId="18"/>
    <cellStyle name="Currency [0]" xfId="19"/>
    <cellStyle name="Followed Hyperlink" xfId="20"/>
    <cellStyle name="Hyperlink" xfId="21"/>
    <cellStyle name="Normal_Financial Statm" xfId="22"/>
    <cellStyle name="Normal_GW 1Q2005 Qtrly Rpt" xfId="23"/>
    <cellStyle name="Normal_Notes" xfId="24"/>
    <cellStyle name="Normal_Sheet5"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127</xdr:row>
      <xdr:rowOff>85725</xdr:rowOff>
    </xdr:from>
    <xdr:to>
      <xdr:col>10</xdr:col>
      <xdr:colOff>114300</xdr:colOff>
      <xdr:row>127</xdr:row>
      <xdr:rowOff>85725</xdr:rowOff>
    </xdr:to>
    <xdr:sp>
      <xdr:nvSpPr>
        <xdr:cNvPr id="1" name="Line 3"/>
        <xdr:cNvSpPr>
          <a:spLocks/>
        </xdr:cNvSpPr>
      </xdr:nvSpPr>
      <xdr:spPr>
        <a:xfrm>
          <a:off x="4067175" y="19650075"/>
          <a:ext cx="2085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127</xdr:row>
      <xdr:rowOff>76200</xdr:rowOff>
    </xdr:from>
    <xdr:to>
      <xdr:col>6</xdr:col>
      <xdr:colOff>228600</xdr:colOff>
      <xdr:row>127</xdr:row>
      <xdr:rowOff>76200</xdr:rowOff>
    </xdr:to>
    <xdr:sp>
      <xdr:nvSpPr>
        <xdr:cNvPr id="2" name="Line 4"/>
        <xdr:cNvSpPr>
          <a:spLocks/>
        </xdr:cNvSpPr>
      </xdr:nvSpPr>
      <xdr:spPr>
        <a:xfrm flipH="1">
          <a:off x="2190750" y="19640550"/>
          <a:ext cx="1038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127</xdr:row>
      <xdr:rowOff>95250</xdr:rowOff>
    </xdr:from>
    <xdr:to>
      <xdr:col>12</xdr:col>
      <xdr:colOff>666750</xdr:colOff>
      <xdr:row>127</xdr:row>
      <xdr:rowOff>104775</xdr:rowOff>
    </xdr:to>
    <xdr:sp>
      <xdr:nvSpPr>
        <xdr:cNvPr id="3" name="Line 5"/>
        <xdr:cNvSpPr>
          <a:spLocks/>
        </xdr:cNvSpPr>
      </xdr:nvSpPr>
      <xdr:spPr>
        <a:xfrm>
          <a:off x="7867650" y="19659600"/>
          <a:ext cx="5715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190500</xdr:colOff>
      <xdr:row>127</xdr:row>
      <xdr:rowOff>85725</xdr:rowOff>
    </xdr:from>
    <xdr:to>
      <xdr:col>10</xdr:col>
      <xdr:colOff>685800</xdr:colOff>
      <xdr:row>127</xdr:row>
      <xdr:rowOff>85725</xdr:rowOff>
    </xdr:to>
    <xdr:sp>
      <xdr:nvSpPr>
        <xdr:cNvPr id="4" name="Line 7"/>
        <xdr:cNvSpPr>
          <a:spLocks/>
        </xdr:cNvSpPr>
      </xdr:nvSpPr>
      <xdr:spPr>
        <a:xfrm flipH="1">
          <a:off x="6229350" y="1965007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2"/>
  <sheetViews>
    <sheetView showGridLines="0" zoomScaleSheetLayoutView="100" workbookViewId="0" topLeftCell="A7">
      <selection activeCell="D11" sqref="D11"/>
    </sheetView>
  </sheetViews>
  <sheetFormatPr defaultColWidth="9.140625" defaultRowHeight="12.75"/>
  <cols>
    <col min="1" max="2" width="5.7109375" style="0" customWidth="1"/>
    <col min="3" max="3" width="7.00390625" style="0" customWidth="1"/>
    <col min="4" max="4" width="8.7109375" style="0" customWidth="1"/>
    <col min="5" max="5" width="4.7109375" style="0" customWidth="1"/>
    <col min="6" max="6" width="8.28125" style="0" customWidth="1"/>
    <col min="7" max="13" width="4.7109375" style="0" customWidth="1"/>
    <col min="14" max="14" width="4.28125" style="0" customWidth="1"/>
  </cols>
  <sheetData>
    <row r="1" spans="1:15" ht="15">
      <c r="A1" s="31" t="s">
        <v>1</v>
      </c>
      <c r="B1" s="32"/>
      <c r="C1" s="32"/>
      <c r="D1" s="32"/>
      <c r="E1" s="32"/>
      <c r="F1" s="33"/>
      <c r="G1" s="32"/>
      <c r="H1" s="32"/>
      <c r="I1" s="32"/>
      <c r="J1" s="32"/>
      <c r="K1" s="32"/>
      <c r="L1" s="32"/>
      <c r="M1" s="32"/>
      <c r="N1" s="32"/>
      <c r="O1" s="32"/>
    </row>
    <row r="2" spans="1:15" ht="15">
      <c r="A2" s="31"/>
      <c r="B2" s="32"/>
      <c r="C2" s="32"/>
      <c r="D2" s="32"/>
      <c r="E2" s="32"/>
      <c r="F2" s="32"/>
      <c r="G2" s="32"/>
      <c r="H2" s="32"/>
      <c r="I2" s="32"/>
      <c r="J2" s="32"/>
      <c r="K2" s="32"/>
      <c r="L2" s="32"/>
      <c r="M2" s="32"/>
      <c r="N2" s="32"/>
      <c r="O2" s="32"/>
    </row>
    <row r="3" spans="1:15" ht="15">
      <c r="A3" s="32"/>
      <c r="B3" s="32"/>
      <c r="C3" s="32"/>
      <c r="D3" s="32"/>
      <c r="E3" s="32"/>
      <c r="F3" s="32"/>
      <c r="G3" s="32"/>
      <c r="H3" s="32"/>
      <c r="I3" s="32"/>
      <c r="J3" s="32"/>
      <c r="K3" s="32"/>
      <c r="L3" s="32"/>
      <c r="M3" s="32"/>
      <c r="N3" s="32"/>
      <c r="O3" s="32"/>
    </row>
    <row r="4" spans="1:15" ht="15">
      <c r="A4" s="32"/>
      <c r="B4" s="32"/>
      <c r="C4" s="32"/>
      <c r="D4" s="32"/>
      <c r="E4" s="32"/>
      <c r="F4" s="32"/>
      <c r="G4" s="32"/>
      <c r="H4" s="32"/>
      <c r="I4" s="32"/>
      <c r="J4" s="32"/>
      <c r="K4" s="32"/>
      <c r="L4" s="32"/>
      <c r="M4" s="32"/>
      <c r="N4" s="32"/>
      <c r="O4" s="32"/>
    </row>
    <row r="5" spans="1:15" ht="15">
      <c r="A5" s="32"/>
      <c r="B5" s="32"/>
      <c r="C5" s="32"/>
      <c r="D5" s="32"/>
      <c r="E5" s="32"/>
      <c r="F5" s="32"/>
      <c r="G5" s="32"/>
      <c r="H5" s="32"/>
      <c r="I5" s="32"/>
      <c r="J5" s="32"/>
      <c r="K5" s="32"/>
      <c r="L5" s="32"/>
      <c r="M5" s="32"/>
      <c r="N5" s="32"/>
      <c r="O5" s="32"/>
    </row>
    <row r="6" spans="1:15" ht="15">
      <c r="A6" s="32"/>
      <c r="B6" s="32"/>
      <c r="C6" s="32"/>
      <c r="D6" s="32"/>
      <c r="E6" s="32"/>
      <c r="F6" s="32"/>
      <c r="G6" s="32"/>
      <c r="H6" s="32"/>
      <c r="I6" s="32"/>
      <c r="J6" s="32"/>
      <c r="K6" s="32"/>
      <c r="L6" s="32"/>
      <c r="M6" s="32"/>
      <c r="N6" s="32"/>
      <c r="O6" s="32"/>
    </row>
    <row r="7" spans="1:15" ht="15">
      <c r="A7" s="32"/>
      <c r="B7" s="32"/>
      <c r="C7" s="32"/>
      <c r="D7" s="32"/>
      <c r="E7" s="32"/>
      <c r="F7" s="32"/>
      <c r="G7" s="32"/>
      <c r="H7" s="32"/>
      <c r="I7" s="32"/>
      <c r="J7" s="32"/>
      <c r="K7" s="32"/>
      <c r="L7" s="32"/>
      <c r="M7" s="32"/>
      <c r="N7" s="32"/>
      <c r="O7" s="32"/>
    </row>
    <row r="8" spans="1:15" ht="15">
      <c r="A8" s="32"/>
      <c r="B8" s="32"/>
      <c r="C8" s="32"/>
      <c r="D8" s="32"/>
      <c r="E8" s="32"/>
      <c r="F8" s="32"/>
      <c r="G8" s="32"/>
      <c r="H8" s="32"/>
      <c r="I8" s="32"/>
      <c r="J8" s="32"/>
      <c r="K8" s="32"/>
      <c r="L8" s="32"/>
      <c r="M8" s="32"/>
      <c r="N8" s="32"/>
      <c r="O8" s="32"/>
    </row>
    <row r="9" spans="1:15" ht="15">
      <c r="A9" s="32"/>
      <c r="B9" s="32"/>
      <c r="C9" s="32"/>
      <c r="D9" s="32"/>
      <c r="E9" s="32"/>
      <c r="F9" s="32"/>
      <c r="G9" s="32"/>
      <c r="H9" s="32"/>
      <c r="I9" s="32"/>
      <c r="J9" s="32"/>
      <c r="K9" s="32"/>
      <c r="L9" s="32"/>
      <c r="M9" s="32"/>
      <c r="N9" s="32"/>
      <c r="O9" s="32"/>
    </row>
    <row r="10" spans="1:15" ht="15">
      <c r="A10" s="32"/>
      <c r="B10" s="32"/>
      <c r="C10" s="32"/>
      <c r="D10" s="32"/>
      <c r="E10" s="32"/>
      <c r="F10" s="32"/>
      <c r="G10" s="32"/>
      <c r="H10" s="32"/>
      <c r="I10" s="32"/>
      <c r="J10" s="32"/>
      <c r="K10" s="32"/>
      <c r="L10" s="32"/>
      <c r="M10" s="32"/>
      <c r="N10" s="32"/>
      <c r="O10" s="32"/>
    </row>
    <row r="11" spans="1:15" ht="15">
      <c r="A11" s="32"/>
      <c r="B11" s="32"/>
      <c r="C11" s="32"/>
      <c r="D11" s="32"/>
      <c r="E11" s="32"/>
      <c r="F11" s="32"/>
      <c r="G11" s="32"/>
      <c r="H11" s="32"/>
      <c r="I11" s="32"/>
      <c r="J11" s="32"/>
      <c r="K11" s="32"/>
      <c r="L11" s="32"/>
      <c r="M11" s="32"/>
      <c r="N11" s="32"/>
      <c r="O11" s="32"/>
    </row>
    <row r="12" spans="1:15" ht="15">
      <c r="A12" s="32"/>
      <c r="B12" s="32"/>
      <c r="C12" s="32"/>
      <c r="D12" s="32"/>
      <c r="E12" s="32"/>
      <c r="F12" s="32"/>
      <c r="G12" s="32"/>
      <c r="H12" s="32"/>
      <c r="I12" s="32"/>
      <c r="J12" s="32"/>
      <c r="K12" s="32"/>
      <c r="L12" s="32"/>
      <c r="M12" s="32"/>
      <c r="N12" s="32"/>
      <c r="O12" s="32"/>
    </row>
    <row r="13" spans="1:15" ht="15">
      <c r="A13" s="32"/>
      <c r="B13" s="32"/>
      <c r="C13" s="32"/>
      <c r="D13" s="32"/>
      <c r="E13" s="32"/>
      <c r="F13" s="32"/>
      <c r="G13" s="32"/>
      <c r="H13" s="32"/>
      <c r="I13" s="32"/>
      <c r="J13" s="32"/>
      <c r="K13" s="32"/>
      <c r="L13" s="32"/>
      <c r="M13" s="32"/>
      <c r="N13" s="32"/>
      <c r="O13" s="32"/>
    </row>
    <row r="14" spans="1:15" ht="15">
      <c r="A14" s="32"/>
      <c r="B14" s="32"/>
      <c r="C14" s="32"/>
      <c r="D14" s="32"/>
      <c r="E14" s="32"/>
      <c r="F14" s="32"/>
      <c r="G14" s="32"/>
      <c r="H14" s="32"/>
      <c r="I14" s="32"/>
      <c r="J14" s="32"/>
      <c r="K14" s="32"/>
      <c r="L14" s="32"/>
      <c r="M14" s="32"/>
      <c r="N14" s="32"/>
      <c r="O14" s="32"/>
    </row>
    <row r="15" spans="1:15" ht="15">
      <c r="A15" s="32"/>
      <c r="B15" s="32"/>
      <c r="C15" s="32"/>
      <c r="D15" s="32"/>
      <c r="E15" s="32"/>
      <c r="F15" s="32"/>
      <c r="G15" s="32"/>
      <c r="H15" s="32"/>
      <c r="I15" s="32"/>
      <c r="J15" s="32"/>
      <c r="K15" s="32"/>
      <c r="L15" s="32"/>
      <c r="M15" s="32"/>
      <c r="N15" s="32"/>
      <c r="O15" s="32"/>
    </row>
    <row r="16" spans="1:15" ht="15">
      <c r="A16" s="32"/>
      <c r="B16" s="32"/>
      <c r="C16" s="32"/>
      <c r="D16" s="34"/>
      <c r="E16" s="35"/>
      <c r="F16" s="35"/>
      <c r="G16" s="35"/>
      <c r="H16" s="35"/>
      <c r="I16" s="35"/>
      <c r="J16" s="35"/>
      <c r="K16" s="35"/>
      <c r="L16" s="35"/>
      <c r="M16" s="35"/>
      <c r="N16" s="36"/>
      <c r="O16" s="37"/>
    </row>
    <row r="17" spans="1:15" ht="15">
      <c r="A17" s="32"/>
      <c r="B17" s="32"/>
      <c r="C17" s="32"/>
      <c r="D17" s="38"/>
      <c r="E17" s="39"/>
      <c r="F17" s="39"/>
      <c r="G17" s="39"/>
      <c r="H17" s="39"/>
      <c r="I17" s="39"/>
      <c r="J17" s="39"/>
      <c r="K17" s="39"/>
      <c r="L17" s="39"/>
      <c r="M17" s="39"/>
      <c r="N17" s="40"/>
      <c r="O17" s="37"/>
    </row>
    <row r="18" spans="1:15" ht="15">
      <c r="A18" s="32"/>
      <c r="B18" s="32"/>
      <c r="C18" s="32"/>
      <c r="D18" s="38"/>
      <c r="E18" s="39"/>
      <c r="F18" s="39"/>
      <c r="G18" s="39"/>
      <c r="H18" s="39"/>
      <c r="I18" s="39"/>
      <c r="J18" s="39"/>
      <c r="K18" s="39"/>
      <c r="L18" s="39"/>
      <c r="M18" s="39"/>
      <c r="N18" s="40"/>
      <c r="O18" s="37"/>
    </row>
    <row r="19" spans="1:15" ht="15">
      <c r="A19" s="41"/>
      <c r="B19" s="41"/>
      <c r="C19" s="41"/>
      <c r="D19" s="362" t="s">
        <v>61</v>
      </c>
      <c r="E19" s="363"/>
      <c r="F19" s="363"/>
      <c r="G19" s="363"/>
      <c r="H19" s="363"/>
      <c r="I19" s="363"/>
      <c r="J19" s="363"/>
      <c r="K19" s="363"/>
      <c r="L19" s="363"/>
      <c r="M19" s="363"/>
      <c r="N19" s="364"/>
      <c r="O19" s="37"/>
    </row>
    <row r="20" spans="1:15" ht="15">
      <c r="A20" s="41"/>
      <c r="B20" s="41"/>
      <c r="C20" s="41"/>
      <c r="D20" s="365" t="s">
        <v>62</v>
      </c>
      <c r="E20" s="366"/>
      <c r="F20" s="366"/>
      <c r="G20" s="366"/>
      <c r="H20" s="366"/>
      <c r="I20" s="366"/>
      <c r="J20" s="366"/>
      <c r="K20" s="366"/>
      <c r="L20" s="366"/>
      <c r="M20" s="366"/>
      <c r="N20" s="367"/>
      <c r="O20" s="37"/>
    </row>
    <row r="21" spans="1:15" ht="15">
      <c r="A21" s="41"/>
      <c r="B21" s="41"/>
      <c r="C21" s="41"/>
      <c r="D21" s="42"/>
      <c r="E21" s="43"/>
      <c r="F21" s="43"/>
      <c r="G21" s="43"/>
      <c r="H21" s="43"/>
      <c r="I21" s="43"/>
      <c r="J21" s="43"/>
      <c r="K21" s="43"/>
      <c r="L21" s="43"/>
      <c r="M21" s="43"/>
      <c r="N21" s="44"/>
      <c r="O21" s="37"/>
    </row>
    <row r="22" spans="1:15" ht="15">
      <c r="A22" s="41"/>
      <c r="B22" s="41"/>
      <c r="C22" s="41"/>
      <c r="D22" s="368" t="s">
        <v>180</v>
      </c>
      <c r="E22" s="369"/>
      <c r="F22" s="369"/>
      <c r="G22" s="369"/>
      <c r="H22" s="369"/>
      <c r="I22" s="369"/>
      <c r="J22" s="369"/>
      <c r="K22" s="369"/>
      <c r="L22" s="369"/>
      <c r="M22" s="369"/>
      <c r="N22" s="370"/>
      <c r="O22" s="37"/>
    </row>
    <row r="23" spans="1:15" ht="15">
      <c r="A23" s="41"/>
      <c r="B23" s="41"/>
      <c r="C23" s="41"/>
      <c r="D23" s="368" t="s">
        <v>232</v>
      </c>
      <c r="E23" s="371"/>
      <c r="F23" s="371"/>
      <c r="G23" s="371"/>
      <c r="H23" s="371"/>
      <c r="I23" s="371"/>
      <c r="J23" s="371"/>
      <c r="K23" s="371"/>
      <c r="L23" s="371"/>
      <c r="M23" s="371"/>
      <c r="N23" s="372"/>
      <c r="O23" s="37"/>
    </row>
    <row r="24" spans="1:15" ht="15">
      <c r="A24" s="32"/>
      <c r="B24" s="32"/>
      <c r="C24" s="32"/>
      <c r="D24" s="38"/>
      <c r="E24" s="39"/>
      <c r="F24" s="39"/>
      <c r="G24" s="39"/>
      <c r="H24" s="39"/>
      <c r="I24" s="39"/>
      <c r="J24" s="39"/>
      <c r="K24" s="39"/>
      <c r="L24" s="39"/>
      <c r="M24" s="39"/>
      <c r="N24" s="40"/>
      <c r="O24" s="37"/>
    </row>
    <row r="25" spans="1:15" ht="15">
      <c r="A25" s="32"/>
      <c r="B25" s="32"/>
      <c r="C25" s="32"/>
      <c r="D25" s="38"/>
      <c r="E25" s="39"/>
      <c r="F25" s="39"/>
      <c r="G25" s="39"/>
      <c r="H25" s="39"/>
      <c r="I25" s="39"/>
      <c r="J25" s="39"/>
      <c r="K25" s="39"/>
      <c r="L25" s="39"/>
      <c r="M25" s="39"/>
      <c r="N25" s="40"/>
      <c r="O25" s="37"/>
    </row>
    <row r="26" spans="1:15" ht="15">
      <c r="A26" s="32"/>
      <c r="B26" s="32"/>
      <c r="C26" s="32"/>
      <c r="D26" s="45" t="s">
        <v>60</v>
      </c>
      <c r="E26" s="46"/>
      <c r="F26" s="46"/>
      <c r="G26" s="46"/>
      <c r="H26" s="46"/>
      <c r="I26" s="46"/>
      <c r="J26" s="46"/>
      <c r="K26" s="46"/>
      <c r="L26" s="46"/>
      <c r="M26" s="46"/>
      <c r="N26" s="47"/>
      <c r="O26" s="37"/>
    </row>
    <row r="27" spans="1:15" ht="15">
      <c r="A27" s="32"/>
      <c r="B27" s="32"/>
      <c r="C27" s="32"/>
      <c r="D27" s="37"/>
      <c r="E27" s="37"/>
      <c r="F27" s="37"/>
      <c r="G27" s="37"/>
      <c r="H27" s="37"/>
      <c r="I27" s="37"/>
      <c r="J27" s="37"/>
      <c r="K27" s="37"/>
      <c r="L27" s="37"/>
      <c r="M27" s="37"/>
      <c r="N27" s="37"/>
      <c r="O27" s="32"/>
    </row>
    <row r="28" spans="1:15" ht="15">
      <c r="A28" s="32"/>
      <c r="B28" s="32"/>
      <c r="C28" s="32"/>
      <c r="D28" s="32"/>
      <c r="E28" s="32"/>
      <c r="F28" s="32"/>
      <c r="G28" s="32"/>
      <c r="H28" s="32"/>
      <c r="I28" s="32"/>
      <c r="J28" s="32"/>
      <c r="K28" s="32"/>
      <c r="L28" s="32"/>
      <c r="M28" s="32"/>
      <c r="N28" s="32"/>
      <c r="O28" s="32"/>
    </row>
    <row r="29" spans="1:15" ht="15">
      <c r="A29" s="32"/>
      <c r="B29" s="32"/>
      <c r="C29" s="32"/>
      <c r="D29" s="32"/>
      <c r="E29" s="32"/>
      <c r="F29" s="32"/>
      <c r="G29" s="32"/>
      <c r="H29" s="32"/>
      <c r="I29" s="32"/>
      <c r="J29" s="32"/>
      <c r="K29" s="32"/>
      <c r="L29" s="32"/>
      <c r="M29" s="32"/>
      <c r="N29" s="32"/>
      <c r="O29" s="32"/>
    </row>
    <row r="30" spans="1:15" ht="15">
      <c r="A30" s="32"/>
      <c r="B30" s="32"/>
      <c r="C30" s="32"/>
      <c r="D30" s="32"/>
      <c r="E30" s="32"/>
      <c r="F30" s="32"/>
      <c r="G30" s="32"/>
      <c r="H30" s="32"/>
      <c r="I30" s="32"/>
      <c r="J30" s="32"/>
      <c r="K30" s="32"/>
      <c r="L30" s="32"/>
      <c r="M30" s="32"/>
      <c r="N30" s="32"/>
      <c r="O30" s="32"/>
    </row>
    <row r="31" spans="1:15" ht="15">
      <c r="A31" s="32"/>
      <c r="B31" s="32"/>
      <c r="C31" s="32"/>
      <c r="D31" s="32"/>
      <c r="E31" s="32"/>
      <c r="F31" s="32"/>
      <c r="G31" s="32"/>
      <c r="H31" s="32"/>
      <c r="I31" s="32"/>
      <c r="J31" s="32"/>
      <c r="K31" s="32"/>
      <c r="L31" s="32"/>
      <c r="M31" s="32"/>
      <c r="N31" s="32"/>
      <c r="O31" s="32"/>
    </row>
    <row r="32" spans="1:15" ht="15">
      <c r="A32" s="32"/>
      <c r="B32" s="32"/>
      <c r="C32" s="32"/>
      <c r="D32" s="32"/>
      <c r="E32" s="32"/>
      <c r="F32" s="32"/>
      <c r="G32" s="32"/>
      <c r="H32" s="32"/>
      <c r="I32" s="32"/>
      <c r="J32" s="32"/>
      <c r="K32" s="32"/>
      <c r="L32" s="32"/>
      <c r="M32" s="32"/>
      <c r="N32" s="32"/>
      <c r="O32" s="32"/>
    </row>
    <row r="33" spans="1:15" ht="15">
      <c r="A33" s="32"/>
      <c r="B33" s="32"/>
      <c r="C33" s="32"/>
      <c r="D33" s="32"/>
      <c r="E33" s="32"/>
      <c r="F33" s="32"/>
      <c r="G33" s="32"/>
      <c r="H33" s="32"/>
      <c r="I33" s="32"/>
      <c r="J33" s="32"/>
      <c r="K33" s="32"/>
      <c r="L33" s="32"/>
      <c r="M33" s="32"/>
      <c r="N33" s="32"/>
      <c r="O33" s="32"/>
    </row>
    <row r="34" spans="1:15" ht="15">
      <c r="A34" s="32"/>
      <c r="B34" s="32"/>
      <c r="C34" s="32"/>
      <c r="D34" s="32"/>
      <c r="E34" s="32"/>
      <c r="F34" s="32"/>
      <c r="G34" s="32"/>
      <c r="H34" s="32"/>
      <c r="I34" s="32"/>
      <c r="J34" s="32"/>
      <c r="K34" s="32"/>
      <c r="L34" s="32"/>
      <c r="M34" s="32"/>
      <c r="N34" s="32"/>
      <c r="O34" s="32"/>
    </row>
    <row r="35" spans="1:15" ht="15">
      <c r="A35" s="32"/>
      <c r="B35" s="32"/>
      <c r="C35" s="32"/>
      <c r="D35" s="32"/>
      <c r="E35" s="32"/>
      <c r="F35" s="32"/>
      <c r="G35" s="32"/>
      <c r="H35" s="32"/>
      <c r="I35" s="32"/>
      <c r="J35" s="32"/>
      <c r="K35" s="32"/>
      <c r="L35" s="32"/>
      <c r="M35" s="32"/>
      <c r="N35" s="32"/>
      <c r="O35" s="32"/>
    </row>
    <row r="36" spans="1:15" ht="15">
      <c r="A36" s="32"/>
      <c r="B36" s="32"/>
      <c r="C36" s="32"/>
      <c r="D36" s="32"/>
      <c r="E36" s="32"/>
      <c r="F36" s="32"/>
      <c r="G36" s="32"/>
      <c r="H36" s="32"/>
      <c r="I36" s="32"/>
      <c r="J36" s="32"/>
      <c r="K36" s="32"/>
      <c r="L36" s="32"/>
      <c r="M36" s="32"/>
      <c r="N36" s="32"/>
      <c r="O36" s="32"/>
    </row>
    <row r="37" spans="1:15" ht="15">
      <c r="A37" s="32"/>
      <c r="B37" s="32"/>
      <c r="C37" s="32"/>
      <c r="D37" s="32"/>
      <c r="E37" s="32"/>
      <c r="F37" s="32"/>
      <c r="G37" s="32"/>
      <c r="H37" s="32"/>
      <c r="I37" s="32"/>
      <c r="J37" s="32"/>
      <c r="K37" s="32"/>
      <c r="L37" s="32"/>
      <c r="M37" s="32"/>
      <c r="N37" s="32"/>
      <c r="O37" s="32"/>
    </row>
    <row r="38" spans="1:15" ht="15">
      <c r="A38" s="32"/>
      <c r="B38" s="32"/>
      <c r="C38" s="32"/>
      <c r="D38" s="32"/>
      <c r="E38" s="32"/>
      <c r="F38" s="32"/>
      <c r="G38" s="32"/>
      <c r="H38" s="32"/>
      <c r="I38" s="32"/>
      <c r="J38" s="32"/>
      <c r="K38" s="32"/>
      <c r="L38" s="32"/>
      <c r="M38" s="32"/>
      <c r="N38" s="32"/>
      <c r="O38" s="32"/>
    </row>
    <row r="39" spans="1:15" ht="15">
      <c r="A39" s="32"/>
      <c r="B39" s="32"/>
      <c r="C39" s="32"/>
      <c r="D39" s="32"/>
      <c r="E39" s="32"/>
      <c r="F39" s="32"/>
      <c r="G39" s="32"/>
      <c r="H39" s="32"/>
      <c r="I39" s="32"/>
      <c r="J39" s="32"/>
      <c r="K39" s="32"/>
      <c r="L39" s="32"/>
      <c r="M39" s="32"/>
      <c r="N39" s="32"/>
      <c r="O39" s="32"/>
    </row>
    <row r="40" spans="1:15" ht="15">
      <c r="A40" s="32"/>
      <c r="B40" s="32"/>
      <c r="C40" s="32"/>
      <c r="D40" s="32"/>
      <c r="E40" s="32"/>
      <c r="F40" s="32"/>
      <c r="G40" s="32"/>
      <c r="H40" s="32"/>
      <c r="I40" s="32"/>
      <c r="J40" s="32"/>
      <c r="K40" s="32"/>
      <c r="L40" s="32"/>
      <c r="M40" s="32"/>
      <c r="N40" s="32"/>
      <c r="O40" s="32"/>
    </row>
    <row r="41" spans="1:15" ht="15">
      <c r="A41" s="32"/>
      <c r="B41" s="32"/>
      <c r="C41" s="32"/>
      <c r="D41" s="32"/>
      <c r="E41" s="32"/>
      <c r="F41" s="32"/>
      <c r="G41" s="32"/>
      <c r="H41" s="32"/>
      <c r="I41" s="32"/>
      <c r="J41" s="32"/>
      <c r="K41" s="32"/>
      <c r="L41" s="32"/>
      <c r="M41" s="32"/>
      <c r="N41" s="32"/>
      <c r="O41" s="32"/>
    </row>
    <row r="42" spans="1:15" ht="15">
      <c r="A42" s="32"/>
      <c r="B42" s="32"/>
      <c r="C42" s="32"/>
      <c r="D42" s="32"/>
      <c r="E42" s="32"/>
      <c r="F42" s="32"/>
      <c r="G42" s="32"/>
      <c r="H42" s="32"/>
      <c r="I42" s="32"/>
      <c r="J42" s="32"/>
      <c r="K42" s="32"/>
      <c r="L42" s="32"/>
      <c r="M42" s="32"/>
      <c r="N42" s="32"/>
      <c r="O42" s="32"/>
    </row>
  </sheetData>
  <mergeCells count="4">
    <mergeCell ref="D19:N19"/>
    <mergeCell ref="D20:N20"/>
    <mergeCell ref="D22:N22"/>
    <mergeCell ref="D23:N23"/>
  </mergeCells>
  <printOptions/>
  <pageMargins left="0.5" right="0.5" top="0.2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2"/>
  <sheetViews>
    <sheetView showGridLines="0" zoomScaleSheetLayoutView="100" workbookViewId="0" topLeftCell="A13">
      <selection activeCell="C49" sqref="C49"/>
    </sheetView>
  </sheetViews>
  <sheetFormatPr defaultColWidth="9.140625" defaultRowHeight="12.75"/>
  <cols>
    <col min="1" max="1" width="2.421875" style="4" customWidth="1"/>
    <col min="2" max="2" width="18.8515625" style="4" customWidth="1"/>
    <col min="3" max="3" width="8.00390625" style="4" customWidth="1"/>
    <col min="4" max="4" width="5.421875" style="4" customWidth="1"/>
    <col min="5" max="5" width="1.7109375" style="4" customWidth="1"/>
    <col min="6" max="6" width="12.7109375" style="97" customWidth="1"/>
    <col min="7" max="7" width="1.7109375" style="5" customWidth="1"/>
    <col min="8" max="8" width="12.7109375" style="4" customWidth="1"/>
    <col min="9" max="9" width="2.7109375" style="4" customWidth="1"/>
    <col min="10" max="10" width="12.7109375" style="97" customWidth="1"/>
    <col min="11" max="11" width="1.7109375" style="5" customWidth="1"/>
    <col min="12" max="12" width="12.7109375" style="4" customWidth="1"/>
    <col min="13" max="16384" width="9.140625" style="4" customWidth="1"/>
  </cols>
  <sheetData>
    <row r="1" ht="12.75">
      <c r="A1" s="4" t="s">
        <v>1</v>
      </c>
    </row>
    <row r="3" ht="12.75">
      <c r="A3" s="6" t="s">
        <v>2</v>
      </c>
    </row>
    <row r="4" spans="1:13" ht="12.75">
      <c r="A4" s="22" t="s">
        <v>3</v>
      </c>
      <c r="B4" s="8"/>
      <c r="C4" s="8"/>
      <c r="D4" s="8"/>
      <c r="E4" s="8"/>
      <c r="F4" s="104"/>
      <c r="G4" s="9"/>
      <c r="H4" s="8"/>
      <c r="I4" s="8"/>
      <c r="J4" s="104"/>
      <c r="K4" s="9"/>
      <c r="L4" s="8"/>
      <c r="M4" s="23"/>
    </row>
    <row r="7" spans="1:12" ht="12.75">
      <c r="A7" s="10"/>
      <c r="B7" s="11"/>
      <c r="C7" s="11"/>
      <c r="D7" s="11"/>
      <c r="E7" s="11"/>
      <c r="F7" s="204"/>
      <c r="G7" s="12"/>
      <c r="H7" s="11"/>
      <c r="I7" s="11"/>
      <c r="J7" s="204"/>
      <c r="K7" s="12"/>
      <c r="L7" s="13"/>
    </row>
    <row r="8" spans="1:12" ht="12.75">
      <c r="A8" s="378" t="s">
        <v>66</v>
      </c>
      <c r="B8" s="379"/>
      <c r="C8" s="379"/>
      <c r="D8" s="379"/>
      <c r="E8" s="379"/>
      <c r="F8" s="379"/>
      <c r="G8" s="379"/>
      <c r="H8" s="379"/>
      <c r="I8" s="379"/>
      <c r="J8" s="379"/>
      <c r="K8" s="379"/>
      <c r="L8" s="380"/>
    </row>
    <row r="9" spans="1:12" ht="12.75">
      <c r="A9" s="381" t="s">
        <v>233</v>
      </c>
      <c r="B9" s="379"/>
      <c r="C9" s="379"/>
      <c r="D9" s="379"/>
      <c r="E9" s="379"/>
      <c r="F9" s="379"/>
      <c r="G9" s="379"/>
      <c r="H9" s="379"/>
      <c r="I9" s="379"/>
      <c r="J9" s="379"/>
      <c r="K9" s="379"/>
      <c r="L9" s="380"/>
    </row>
    <row r="10" spans="1:12" ht="12.75">
      <c r="A10" s="382" t="s">
        <v>4</v>
      </c>
      <c r="B10" s="383"/>
      <c r="C10" s="383"/>
      <c r="D10" s="383"/>
      <c r="E10" s="383"/>
      <c r="F10" s="383"/>
      <c r="G10" s="383"/>
      <c r="H10" s="383"/>
      <c r="I10" s="383"/>
      <c r="J10" s="383"/>
      <c r="K10" s="383"/>
      <c r="L10" s="384"/>
    </row>
    <row r="11" spans="1:12" ht="12.75">
      <c r="A11" s="15"/>
      <c r="B11" s="8"/>
      <c r="C11" s="8"/>
      <c r="D11" s="8"/>
      <c r="E11" s="8"/>
      <c r="F11" s="104"/>
      <c r="G11" s="9"/>
      <c r="H11" s="8"/>
      <c r="I11" s="8"/>
      <c r="J11" s="104"/>
      <c r="K11" s="9"/>
      <c r="L11" s="16"/>
    </row>
    <row r="14" spans="6:12" ht="12.75">
      <c r="F14" s="375" t="s">
        <v>110</v>
      </c>
      <c r="G14" s="375"/>
      <c r="H14" s="375"/>
      <c r="J14" s="375" t="s">
        <v>112</v>
      </c>
      <c r="K14" s="375"/>
      <c r="L14" s="375"/>
    </row>
    <row r="15" spans="6:13" ht="12.75">
      <c r="F15" s="375" t="s">
        <v>111</v>
      </c>
      <c r="G15" s="375"/>
      <c r="H15" s="375"/>
      <c r="J15" s="375" t="s">
        <v>111</v>
      </c>
      <c r="K15" s="375"/>
      <c r="L15" s="375"/>
      <c r="M15" s="96"/>
    </row>
    <row r="16" spans="4:12" ht="12.75">
      <c r="D16" s="18" t="s">
        <v>59</v>
      </c>
      <c r="E16" s="18"/>
      <c r="F16" s="203" t="s">
        <v>234</v>
      </c>
      <c r="G16" s="14"/>
      <c r="H16" s="17" t="s">
        <v>235</v>
      </c>
      <c r="I16" s="17"/>
      <c r="J16" s="203" t="s">
        <v>234</v>
      </c>
      <c r="K16" s="14"/>
      <c r="L16" s="17" t="s">
        <v>235</v>
      </c>
    </row>
    <row r="17" spans="6:12" s="5" customFormat="1" ht="13.5">
      <c r="F17" s="205" t="s">
        <v>5</v>
      </c>
      <c r="G17" s="24"/>
      <c r="H17" s="121" t="s">
        <v>5</v>
      </c>
      <c r="I17" s="19"/>
      <c r="J17" s="205" t="s">
        <v>5</v>
      </c>
      <c r="K17" s="24"/>
      <c r="L17" s="121" t="s">
        <v>5</v>
      </c>
    </row>
    <row r="18" spans="6:12" s="5" customFormat="1" ht="13.5">
      <c r="F18" s="205"/>
      <c r="G18" s="24"/>
      <c r="H18" s="121"/>
      <c r="I18" s="19"/>
      <c r="J18" s="205"/>
      <c r="K18" s="24"/>
      <c r="L18" s="121"/>
    </row>
    <row r="19" spans="7:11" ht="12.75">
      <c r="G19" s="25"/>
      <c r="K19" s="25"/>
    </row>
    <row r="20" spans="1:12" ht="12.75">
      <c r="A20" s="5" t="s">
        <v>11</v>
      </c>
      <c r="F20" s="97">
        <v>6500696</v>
      </c>
      <c r="G20" s="29"/>
      <c r="H20" s="21">
        <v>1694080</v>
      </c>
      <c r="I20" s="21"/>
      <c r="J20" s="97">
        <v>6500696</v>
      </c>
      <c r="K20" s="29"/>
      <c r="L20" s="99">
        <v>1694080</v>
      </c>
    </row>
    <row r="21" spans="7:12" ht="12.75">
      <c r="G21" s="29"/>
      <c r="H21" s="21"/>
      <c r="I21" s="21"/>
      <c r="K21" s="29"/>
      <c r="L21" s="99"/>
    </row>
    <row r="22" spans="2:13" s="26" customFormat="1" ht="12.75">
      <c r="B22" s="4" t="s">
        <v>8</v>
      </c>
      <c r="C22" s="23"/>
      <c r="D22" s="4"/>
      <c r="E22" s="4"/>
      <c r="F22" s="209">
        <v>-5259372</v>
      </c>
      <c r="G22" s="29"/>
      <c r="H22" s="116">
        <v>-1665503</v>
      </c>
      <c r="I22" s="21"/>
      <c r="J22" s="209">
        <v>-5259372</v>
      </c>
      <c r="K22" s="29"/>
      <c r="L22" s="99">
        <v>-1665503</v>
      </c>
      <c r="M22" s="4"/>
    </row>
    <row r="23" spans="6:12" ht="12.75">
      <c r="F23" s="104"/>
      <c r="G23" s="29"/>
      <c r="H23" s="101"/>
      <c r="I23" s="21"/>
      <c r="J23" s="104"/>
      <c r="K23" s="29"/>
      <c r="L23" s="101"/>
    </row>
    <row r="24" spans="1:12" ht="12.75">
      <c r="A24" s="5" t="s">
        <v>265</v>
      </c>
      <c r="F24" s="97">
        <f>SUM(F20:F23)</f>
        <v>1241324</v>
      </c>
      <c r="G24" s="20"/>
      <c r="H24" s="99">
        <f>SUM(H20:H23)</f>
        <v>28577</v>
      </c>
      <c r="I24" s="21"/>
      <c r="J24" s="97">
        <f>SUM(J20:J23)</f>
        <v>1241324</v>
      </c>
      <c r="K24" s="29"/>
      <c r="L24" s="99">
        <f>SUM(L20:L23)</f>
        <v>28577</v>
      </c>
    </row>
    <row r="25" spans="7:12" ht="12.75">
      <c r="G25" s="29"/>
      <c r="H25" s="98"/>
      <c r="I25" s="21"/>
      <c r="K25" s="29"/>
      <c r="L25" s="98"/>
    </row>
    <row r="26" spans="2:12" ht="12.75">
      <c r="B26" s="4" t="s">
        <v>10</v>
      </c>
      <c r="F26" s="97">
        <v>89528</v>
      </c>
      <c r="G26" s="29"/>
      <c r="H26" s="21">
        <v>251487</v>
      </c>
      <c r="I26" s="21"/>
      <c r="J26" s="97">
        <v>89528</v>
      </c>
      <c r="K26" s="29"/>
      <c r="L26" s="99">
        <v>251487</v>
      </c>
    </row>
    <row r="27" spans="2:12" ht="12.75">
      <c r="B27" s="4" t="s">
        <v>216</v>
      </c>
      <c r="F27" s="97">
        <v>-204505</v>
      </c>
      <c r="G27" s="29"/>
      <c r="H27" s="99">
        <v>-1708</v>
      </c>
      <c r="I27" s="21"/>
      <c r="J27" s="97">
        <v>-204505</v>
      </c>
      <c r="K27" s="29"/>
      <c r="L27" s="99">
        <v>-1708</v>
      </c>
    </row>
    <row r="28" spans="2:13" s="26" customFormat="1" ht="12.75">
      <c r="B28" s="4" t="s">
        <v>113</v>
      </c>
      <c r="C28" s="4"/>
      <c r="D28" s="4"/>
      <c r="E28" s="4"/>
      <c r="F28" s="209">
        <v>-678436</v>
      </c>
      <c r="G28" s="29"/>
      <c r="H28" s="99">
        <v>-738440</v>
      </c>
      <c r="I28" s="21"/>
      <c r="J28" s="209">
        <v>-678436</v>
      </c>
      <c r="K28" s="29"/>
      <c r="L28" s="99">
        <v>-738440</v>
      </c>
      <c r="M28" s="4"/>
    </row>
    <row r="29" spans="6:12" ht="12.75">
      <c r="F29" s="104"/>
      <c r="G29" s="29"/>
      <c r="H29" s="101"/>
      <c r="I29" s="21"/>
      <c r="J29" s="104"/>
      <c r="K29" s="29"/>
      <c r="L29" s="101"/>
    </row>
    <row r="30" spans="1:12" ht="12.75">
      <c r="A30" s="5" t="s">
        <v>266</v>
      </c>
      <c r="F30" s="119">
        <f>SUM(F24:F29)</f>
        <v>447911</v>
      </c>
      <c r="G30" s="72"/>
      <c r="H30" s="102">
        <f>SUM(H24:H29)</f>
        <v>-460084</v>
      </c>
      <c r="I30" s="72"/>
      <c r="J30" s="119">
        <f>SUM(J24:J29)</f>
        <v>447911</v>
      </c>
      <c r="K30" s="72"/>
      <c r="L30" s="102">
        <f>SUM(L24:L29)</f>
        <v>-460084</v>
      </c>
    </row>
    <row r="31" spans="1:12" ht="12.75">
      <c r="A31" s="5"/>
      <c r="G31" s="29"/>
      <c r="H31" s="98"/>
      <c r="I31" s="21"/>
      <c r="K31" s="29"/>
      <c r="L31" s="98"/>
    </row>
    <row r="32" spans="1:12" ht="12.75">
      <c r="A32" s="5"/>
      <c r="B32" s="4" t="s">
        <v>114</v>
      </c>
      <c r="F32" s="97">
        <v>0</v>
      </c>
      <c r="G32" s="89"/>
      <c r="H32" s="98">
        <v>0</v>
      </c>
      <c r="I32" s="99"/>
      <c r="J32" s="97">
        <v>0</v>
      </c>
      <c r="K32" s="89"/>
      <c r="L32" s="98">
        <v>0</v>
      </c>
    </row>
    <row r="33" spans="1:12" ht="12.75">
      <c r="A33" s="5"/>
      <c r="F33" s="104"/>
      <c r="G33" s="29"/>
      <c r="H33" s="101"/>
      <c r="I33" s="21"/>
      <c r="J33" s="104"/>
      <c r="K33" s="29"/>
      <c r="L33" s="101"/>
    </row>
    <row r="34" spans="1:12" ht="12.75">
      <c r="A34" s="5" t="s">
        <v>267</v>
      </c>
      <c r="F34" s="119">
        <f>SUM(F30:F33)</f>
        <v>447911</v>
      </c>
      <c r="G34" s="72"/>
      <c r="H34" s="102">
        <f>SUM(H30:H33)</f>
        <v>-460084</v>
      </c>
      <c r="I34" s="72"/>
      <c r="J34" s="119">
        <f>SUM(J30:J33)</f>
        <v>447911</v>
      </c>
      <c r="K34" s="72"/>
      <c r="L34" s="102">
        <f>SUM(L30:L33)</f>
        <v>-460084</v>
      </c>
    </row>
    <row r="35" spans="7:12" ht="12.75">
      <c r="G35" s="29"/>
      <c r="H35" s="98"/>
      <c r="I35" s="21"/>
      <c r="K35" s="29"/>
      <c r="L35" s="98"/>
    </row>
    <row r="36" spans="2:12" ht="12.75">
      <c r="B36" s="4" t="s">
        <v>115</v>
      </c>
      <c r="D36" s="78" t="s">
        <v>47</v>
      </c>
      <c r="E36" s="17"/>
      <c r="F36" s="97">
        <v>-19000</v>
      </c>
      <c r="G36" s="29"/>
      <c r="H36" s="116">
        <v>0</v>
      </c>
      <c r="I36" s="30"/>
      <c r="J36" s="97">
        <v>-19000</v>
      </c>
      <c r="K36" s="29"/>
      <c r="L36" s="127">
        <v>0</v>
      </c>
    </row>
    <row r="37" spans="4:12" ht="12.75">
      <c r="D37" s="78"/>
      <c r="E37" s="17"/>
      <c r="F37" s="104"/>
      <c r="G37" s="29"/>
      <c r="H37" s="101"/>
      <c r="I37" s="21"/>
      <c r="J37" s="104"/>
      <c r="K37" s="29"/>
      <c r="L37" s="101"/>
    </row>
    <row r="38" spans="1:12" ht="13.5" thickBot="1">
      <c r="A38" s="5" t="s">
        <v>268</v>
      </c>
      <c r="D38" s="78" t="s">
        <v>39</v>
      </c>
      <c r="F38" s="105">
        <f>SUM(F34:F37)</f>
        <v>428911</v>
      </c>
      <c r="G38" s="29"/>
      <c r="H38" s="103">
        <f>SUM(H34:H37)</f>
        <v>-460084</v>
      </c>
      <c r="I38" s="21"/>
      <c r="J38" s="105">
        <f>SUM(J34:J37)</f>
        <v>428911</v>
      </c>
      <c r="K38" s="29"/>
      <c r="L38" s="103">
        <f>SUM(L34:L37)</f>
        <v>-460084</v>
      </c>
    </row>
    <row r="39" spans="1:12" ht="12.75">
      <c r="A39" s="5"/>
      <c r="D39" s="78"/>
      <c r="F39" s="89"/>
      <c r="G39" s="29"/>
      <c r="H39" s="100"/>
      <c r="I39" s="21"/>
      <c r="J39" s="89"/>
      <c r="K39" s="29"/>
      <c r="L39" s="100"/>
    </row>
    <row r="40" spans="1:12" ht="12.75">
      <c r="A40" s="5" t="s">
        <v>116</v>
      </c>
      <c r="D40" s="26"/>
      <c r="G40" s="29"/>
      <c r="H40" s="100"/>
      <c r="I40" s="21"/>
      <c r="K40" s="29"/>
      <c r="L40" s="100"/>
    </row>
    <row r="41" spans="1:12" ht="12.75">
      <c r="A41" s="5"/>
      <c r="B41" s="4" t="s">
        <v>117</v>
      </c>
      <c r="D41" s="26"/>
      <c r="F41" s="120">
        <f>F38</f>
        <v>428911</v>
      </c>
      <c r="G41" s="87"/>
      <c r="H41" s="91">
        <f>H38</f>
        <v>-460084</v>
      </c>
      <c r="I41" s="87"/>
      <c r="J41" s="120">
        <f>J38</f>
        <v>428911</v>
      </c>
      <c r="K41" s="87"/>
      <c r="L41" s="91">
        <f>L38</f>
        <v>-460084</v>
      </c>
    </row>
    <row r="42" spans="1:12" ht="12.75">
      <c r="A42" s="5"/>
      <c r="B42" s="4" t="s">
        <v>89</v>
      </c>
      <c r="D42" s="26"/>
      <c r="F42" s="97">
        <v>0</v>
      </c>
      <c r="G42" s="89"/>
      <c r="H42" s="100">
        <v>0</v>
      </c>
      <c r="I42" s="99"/>
      <c r="J42" s="97">
        <v>0</v>
      </c>
      <c r="K42" s="89"/>
      <c r="L42" s="100">
        <v>0</v>
      </c>
    </row>
    <row r="43" spans="1:12" ht="13.5" thickBot="1">
      <c r="A43" s="5" t="s">
        <v>268</v>
      </c>
      <c r="D43" s="26"/>
      <c r="F43" s="105">
        <f>SUM(F41:F42)</f>
        <v>428911</v>
      </c>
      <c r="G43" s="29"/>
      <c r="H43" s="103">
        <f>SUM(H41:H42)</f>
        <v>-460084</v>
      </c>
      <c r="I43" s="21"/>
      <c r="J43" s="105">
        <f>SUM(J41:J42)</f>
        <v>428911</v>
      </c>
      <c r="K43" s="29"/>
      <c r="L43" s="103">
        <f>SUM(L41:L42)</f>
        <v>-460084</v>
      </c>
    </row>
    <row r="44" spans="1:12" ht="12.75">
      <c r="A44" s="5"/>
      <c r="D44" s="26"/>
      <c r="G44" s="29"/>
      <c r="H44" s="68"/>
      <c r="I44" s="21"/>
      <c r="K44" s="29"/>
      <c r="L44" s="87"/>
    </row>
    <row r="45" spans="1:12" ht="12.75">
      <c r="A45" s="5"/>
      <c r="D45" s="26"/>
      <c r="G45" s="29"/>
      <c r="H45" s="68"/>
      <c r="I45" s="21"/>
      <c r="K45" s="29"/>
      <c r="L45" s="87"/>
    </row>
    <row r="46" spans="1:12" ht="12.75">
      <c r="A46" s="5" t="s">
        <v>118</v>
      </c>
      <c r="D46" s="26"/>
      <c r="G46" s="29"/>
      <c r="H46" s="68"/>
      <c r="I46" s="21"/>
      <c r="K46" s="29"/>
      <c r="L46" s="87"/>
    </row>
    <row r="47" spans="1:12" ht="12.75">
      <c r="A47" s="5"/>
      <c r="D47" s="26"/>
      <c r="G47" s="29"/>
      <c r="H47" s="68"/>
      <c r="I47" s="21"/>
      <c r="K47" s="29"/>
      <c r="L47" s="87"/>
    </row>
    <row r="48" spans="1:12" ht="13.5" thickBot="1">
      <c r="A48" s="73" t="s">
        <v>269</v>
      </c>
      <c r="D48" s="78" t="s">
        <v>141</v>
      </c>
      <c r="F48" s="208">
        <f>F38/163000000*100</f>
        <v>0.2631355828220859</v>
      </c>
      <c r="G48" s="106"/>
      <c r="H48" s="187">
        <f>H38/16300000*10</f>
        <v>-0.2822601226993865</v>
      </c>
      <c r="I48" s="106"/>
      <c r="J48" s="208">
        <f>J38/16300000*10</f>
        <v>0.26313558282208593</v>
      </c>
      <c r="K48" s="106"/>
      <c r="L48" s="187">
        <f>L38/16300000*10</f>
        <v>-0.2822601226993865</v>
      </c>
    </row>
    <row r="49" spans="4:12" ht="12.75">
      <c r="D49" s="26"/>
      <c r="F49" s="119"/>
      <c r="G49" s="107"/>
      <c r="H49" s="109"/>
      <c r="I49" s="109"/>
      <c r="J49" s="119"/>
      <c r="K49" s="107"/>
      <c r="L49" s="109"/>
    </row>
    <row r="50" spans="1:12" ht="13.5" thickBot="1">
      <c r="A50" s="73" t="s">
        <v>119</v>
      </c>
      <c r="F50" s="206" t="s">
        <v>143</v>
      </c>
      <c r="G50" s="107"/>
      <c r="H50" s="108" t="s">
        <v>143</v>
      </c>
      <c r="I50" s="109"/>
      <c r="J50" s="206" t="s">
        <v>143</v>
      </c>
      <c r="K50" s="107"/>
      <c r="L50" s="108" t="s">
        <v>143</v>
      </c>
    </row>
    <row r="51" spans="1:12" ht="12.75">
      <c r="A51" s="5"/>
      <c r="G51" s="29"/>
      <c r="H51" s="21"/>
      <c r="I51" s="21"/>
      <c r="K51" s="29"/>
      <c r="L51" s="21"/>
    </row>
    <row r="52" spans="7:12" ht="12.75">
      <c r="G52" s="65"/>
      <c r="H52" s="66"/>
      <c r="I52" s="66"/>
      <c r="K52" s="65"/>
      <c r="L52" s="66"/>
    </row>
    <row r="53" spans="7:12" ht="12.75">
      <c r="G53" s="65"/>
      <c r="H53" s="66"/>
      <c r="I53" s="66"/>
      <c r="K53" s="65"/>
      <c r="L53" s="66"/>
    </row>
    <row r="54" spans="1:12" ht="12.75" customHeight="1">
      <c r="A54" s="373"/>
      <c r="B54" s="374"/>
      <c r="C54" s="374"/>
      <c r="D54" s="374"/>
      <c r="E54" s="374"/>
      <c r="F54" s="374"/>
      <c r="G54" s="374"/>
      <c r="H54" s="374"/>
      <c r="I54" s="85"/>
      <c r="J54" s="210"/>
      <c r="K54" s="85"/>
      <c r="L54" s="85"/>
    </row>
    <row r="55" spans="1:11" ht="12.75">
      <c r="A55" s="374"/>
      <c r="B55" s="374"/>
      <c r="C55" s="374"/>
      <c r="D55" s="374"/>
      <c r="E55" s="374"/>
      <c r="F55" s="374"/>
      <c r="G55" s="374"/>
      <c r="H55" s="374"/>
      <c r="J55" s="99"/>
      <c r="K55" s="4"/>
    </row>
    <row r="56" spans="1:12" ht="12.75" customHeight="1">
      <c r="A56" s="373" t="s">
        <v>236</v>
      </c>
      <c r="B56" s="373"/>
      <c r="C56" s="373"/>
      <c r="D56" s="373"/>
      <c r="E56" s="373"/>
      <c r="F56" s="373"/>
      <c r="G56" s="373"/>
      <c r="H56" s="373"/>
      <c r="I56" s="377"/>
      <c r="J56" s="377"/>
      <c r="K56" s="377"/>
      <c r="L56" s="377"/>
    </row>
    <row r="57" spans="1:12" ht="27.75" customHeight="1">
      <c r="A57" s="373"/>
      <c r="B57" s="373"/>
      <c r="C57" s="373"/>
      <c r="D57" s="373"/>
      <c r="E57" s="373"/>
      <c r="F57" s="373"/>
      <c r="G57" s="373"/>
      <c r="H57" s="373"/>
      <c r="I57" s="377"/>
      <c r="J57" s="377"/>
      <c r="K57" s="377"/>
      <c r="L57" s="377"/>
    </row>
    <row r="59" spans="1:12" ht="12.75">
      <c r="A59" s="376"/>
      <c r="B59" s="376"/>
      <c r="C59" s="376"/>
      <c r="D59" s="376"/>
      <c r="E59" s="376"/>
      <c r="F59" s="376"/>
      <c r="G59" s="376"/>
      <c r="H59" s="376"/>
      <c r="I59" s="376"/>
      <c r="J59" s="376"/>
      <c r="K59" s="376"/>
      <c r="L59" s="376"/>
    </row>
    <row r="60" spans="1:12" ht="12.75">
      <c r="A60" s="376"/>
      <c r="B60" s="376"/>
      <c r="C60" s="376"/>
      <c r="D60" s="376"/>
      <c r="E60" s="376"/>
      <c r="F60" s="376"/>
      <c r="G60" s="376"/>
      <c r="H60" s="376"/>
      <c r="I60" s="376"/>
      <c r="J60" s="376"/>
      <c r="K60" s="376"/>
      <c r="L60" s="376"/>
    </row>
    <row r="61" spans="1:12" ht="12.75">
      <c r="A61" s="376"/>
      <c r="B61" s="376"/>
      <c r="C61" s="376"/>
      <c r="D61" s="376"/>
      <c r="E61" s="376"/>
      <c r="F61" s="376"/>
      <c r="G61" s="376"/>
      <c r="H61" s="376"/>
      <c r="I61" s="376"/>
      <c r="J61" s="376"/>
      <c r="K61" s="376"/>
      <c r="L61" s="376"/>
    </row>
    <row r="62" spans="1:12" ht="12.75">
      <c r="A62" s="28"/>
      <c r="B62" s="28"/>
      <c r="C62" s="28"/>
      <c r="D62" s="28"/>
      <c r="E62" s="28"/>
      <c r="F62" s="207"/>
      <c r="G62" s="28"/>
      <c r="H62" s="28"/>
      <c r="I62" s="28"/>
      <c r="J62" s="207"/>
      <c r="K62" s="28"/>
      <c r="L62" s="28"/>
    </row>
  </sheetData>
  <mergeCells count="10">
    <mergeCell ref="A8:L8"/>
    <mergeCell ref="A9:L9"/>
    <mergeCell ref="A10:L10"/>
    <mergeCell ref="J14:L14"/>
    <mergeCell ref="F14:H14"/>
    <mergeCell ref="A54:H55"/>
    <mergeCell ref="F15:H15"/>
    <mergeCell ref="J15:L15"/>
    <mergeCell ref="A59:L61"/>
    <mergeCell ref="A56:L57"/>
  </mergeCells>
  <printOptions/>
  <pageMargins left="0.5" right="0.5" top="0.25" bottom="0.7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1"/>
  <sheetViews>
    <sheetView showGridLines="0" zoomScaleSheetLayoutView="100" workbookViewId="0" topLeftCell="A19">
      <selection activeCell="D39" sqref="D39"/>
    </sheetView>
  </sheetViews>
  <sheetFormatPr defaultColWidth="9.140625" defaultRowHeight="12.75"/>
  <cols>
    <col min="1" max="1" width="5.7109375" style="4" customWidth="1"/>
    <col min="2" max="2" width="30.57421875" style="4" customWidth="1"/>
    <col min="3" max="3" width="9.140625" style="4" customWidth="1"/>
    <col min="4" max="4" width="8.28125" style="4" customWidth="1"/>
    <col min="5" max="5" width="2.7109375" style="4" customWidth="1"/>
    <col min="6" max="6" width="14.28125" style="5" customWidth="1"/>
    <col min="7" max="7" width="3.7109375" style="4" customWidth="1"/>
    <col min="8" max="8" width="18.8515625" style="4" customWidth="1"/>
    <col min="9" max="16384" width="9.140625" style="4" customWidth="1"/>
  </cols>
  <sheetData>
    <row r="1" ht="12.75">
      <c r="A1" s="4" t="str">
        <f>CIS!A1</f>
        <v>Company No. : 647125-P</v>
      </c>
    </row>
    <row r="3" ht="12.75">
      <c r="A3" s="6" t="str">
        <f>CIS!A3</f>
        <v>MMS Ventures Berhad</v>
      </c>
    </row>
    <row r="4" spans="1:8" ht="12.75">
      <c r="A4" s="7" t="str">
        <f>CIS!A4</f>
        <v>(Incorporated in Malaysia)</v>
      </c>
      <c r="B4" s="8"/>
      <c r="C4" s="8"/>
      <c r="D4" s="8"/>
      <c r="E4" s="8"/>
      <c r="F4" s="9"/>
      <c r="G4" s="8"/>
      <c r="H4" s="8"/>
    </row>
    <row r="5" ht="12" customHeight="1"/>
    <row r="6" ht="12" customHeight="1"/>
    <row r="7" spans="1:8" ht="12" customHeight="1">
      <c r="A7" s="10"/>
      <c r="B7" s="11"/>
      <c r="C7" s="11"/>
      <c r="D7" s="11"/>
      <c r="E7" s="11"/>
      <c r="F7" s="12"/>
      <c r="G7" s="11"/>
      <c r="H7" s="13"/>
    </row>
    <row r="8" spans="1:8" ht="12.75">
      <c r="A8" s="378" t="s">
        <v>237</v>
      </c>
      <c r="B8" s="379"/>
      <c r="C8" s="379"/>
      <c r="D8" s="379"/>
      <c r="E8" s="379"/>
      <c r="F8" s="379"/>
      <c r="G8" s="379"/>
      <c r="H8" s="380"/>
    </row>
    <row r="9" spans="1:8" ht="12.75">
      <c r="A9" s="385" t="str">
        <f>CIS!A10</f>
        <v>(The  figures  have  not  been  audited)</v>
      </c>
      <c r="B9" s="383"/>
      <c r="C9" s="383"/>
      <c r="D9" s="383"/>
      <c r="E9" s="383"/>
      <c r="F9" s="383"/>
      <c r="G9" s="383"/>
      <c r="H9" s="384"/>
    </row>
    <row r="10" spans="1:8" ht="12" customHeight="1">
      <c r="A10" s="15"/>
      <c r="B10" s="8"/>
      <c r="C10" s="8"/>
      <c r="D10" s="8"/>
      <c r="E10" s="8"/>
      <c r="F10" s="9"/>
      <c r="G10" s="8"/>
      <c r="H10" s="16"/>
    </row>
    <row r="11" ht="12" customHeight="1"/>
    <row r="12" ht="12" customHeight="1"/>
    <row r="13" spans="6:8" ht="12.75">
      <c r="F13" s="18" t="s">
        <v>84</v>
      </c>
      <c r="H13" s="18" t="s">
        <v>84</v>
      </c>
    </row>
    <row r="14" spans="6:8" ht="12.75">
      <c r="F14" s="18" t="s">
        <v>234</v>
      </c>
      <c r="H14" s="18" t="s">
        <v>229</v>
      </c>
    </row>
    <row r="15" spans="4:8" ht="12.75">
      <c r="D15" s="18" t="s">
        <v>59</v>
      </c>
      <c r="E15" s="17"/>
      <c r="F15" s="18" t="s">
        <v>86</v>
      </c>
      <c r="H15" s="18" t="s">
        <v>85</v>
      </c>
    </row>
    <row r="16" spans="6:8" ht="13.5">
      <c r="F16" s="19" t="s">
        <v>5</v>
      </c>
      <c r="H16" s="19" t="s">
        <v>5</v>
      </c>
    </row>
    <row r="17" spans="6:8" ht="12.75">
      <c r="F17" s="20"/>
      <c r="H17" s="72"/>
    </row>
    <row r="18" spans="2:8" ht="12.75">
      <c r="B18" s="4" t="s">
        <v>109</v>
      </c>
      <c r="D18" s="78" t="s">
        <v>126</v>
      </c>
      <c r="F18" s="97">
        <v>6040926</v>
      </c>
      <c r="G18" s="21"/>
      <c r="H18" s="21">
        <v>5968528</v>
      </c>
    </row>
    <row r="19" spans="2:8" ht="12.75">
      <c r="B19" s="4" t="s">
        <v>205</v>
      </c>
      <c r="D19" s="78"/>
      <c r="F19" s="104">
        <v>2348909</v>
      </c>
      <c r="G19" s="21"/>
      <c r="H19" s="242">
        <v>2359945</v>
      </c>
    </row>
    <row r="20" spans="2:8" ht="13.5" thickBot="1">
      <c r="B20" s="5" t="s">
        <v>100</v>
      </c>
      <c r="D20" s="78"/>
      <c r="F20" s="105">
        <f>SUM(F18:F19)</f>
        <v>8389835</v>
      </c>
      <c r="G20" s="21"/>
      <c r="H20" s="243">
        <f>SUM(H18:H19)</f>
        <v>8328473</v>
      </c>
    </row>
    <row r="21" spans="4:8" ht="12.75">
      <c r="D21" s="17"/>
      <c r="F21" s="29"/>
      <c r="G21" s="21"/>
      <c r="H21" s="30"/>
    </row>
    <row r="22" spans="2:8" ht="12.75">
      <c r="B22" s="4" t="s">
        <v>102</v>
      </c>
      <c r="F22" s="123">
        <v>7046280</v>
      </c>
      <c r="G22" s="21"/>
      <c r="H22" s="179">
        <v>6659820</v>
      </c>
    </row>
    <row r="23" spans="2:8" ht="12.75">
      <c r="B23" s="4" t="s">
        <v>103</v>
      </c>
      <c r="F23" s="124">
        <v>4406561</v>
      </c>
      <c r="G23" s="21"/>
      <c r="H23" s="180">
        <v>1584480</v>
      </c>
    </row>
    <row r="24" spans="2:8" ht="12.75">
      <c r="B24" s="4" t="s">
        <v>104</v>
      </c>
      <c r="D24" s="17"/>
      <c r="F24" s="124">
        <v>138352</v>
      </c>
      <c r="G24" s="21"/>
      <c r="H24" s="181">
        <v>205544</v>
      </c>
    </row>
    <row r="25" spans="2:8" ht="12.75">
      <c r="B25" s="4" t="s">
        <v>144</v>
      </c>
      <c r="D25" s="17"/>
      <c r="F25" s="124">
        <v>191629</v>
      </c>
      <c r="G25" s="21"/>
      <c r="H25" s="181">
        <v>203782</v>
      </c>
    </row>
    <row r="26" spans="2:8" ht="12.75">
      <c r="B26" s="4" t="s">
        <v>105</v>
      </c>
      <c r="D26" s="17"/>
      <c r="F26" s="124">
        <v>2508856</v>
      </c>
      <c r="G26" s="21"/>
      <c r="H26" s="180">
        <v>5206847</v>
      </c>
    </row>
    <row r="27" spans="2:8" ht="12.75">
      <c r="B27" s="4" t="s">
        <v>106</v>
      </c>
      <c r="D27" s="17"/>
      <c r="F27" s="247">
        <v>2252699</v>
      </c>
      <c r="G27" s="21"/>
      <c r="H27" s="182">
        <v>1752074</v>
      </c>
    </row>
    <row r="28" spans="2:8" ht="12" customHeight="1">
      <c r="B28" s="5" t="s">
        <v>101</v>
      </c>
      <c r="F28" s="247">
        <f>SUM(F22:F27)</f>
        <v>16544377</v>
      </c>
      <c r="G28" s="21"/>
      <c r="H28" s="182">
        <f>SUM(H22:H27)</f>
        <v>15612547</v>
      </c>
    </row>
    <row r="29" spans="2:8" ht="12" customHeight="1">
      <c r="B29" s="5"/>
      <c r="F29" s="249"/>
      <c r="G29" s="21"/>
      <c r="H29" s="30"/>
    </row>
    <row r="30" spans="2:8" ht="13.5" thickBot="1">
      <c r="B30" s="5" t="s">
        <v>107</v>
      </c>
      <c r="F30" s="248">
        <f>F20+F28</f>
        <v>24934212</v>
      </c>
      <c r="H30" s="74">
        <f>H20+H28</f>
        <v>23941020</v>
      </c>
    </row>
    <row r="31" spans="6:8" ht="12" customHeight="1">
      <c r="F31" s="20"/>
      <c r="G31" s="21"/>
      <c r="H31" s="72"/>
    </row>
    <row r="32" spans="1:8" ht="13.5">
      <c r="A32" s="1"/>
      <c r="B32" s="2"/>
      <c r="F32" s="20"/>
      <c r="G32" s="21"/>
      <c r="H32" s="72"/>
    </row>
    <row r="33" spans="1:8" ht="12" customHeight="1">
      <c r="A33" s="1"/>
      <c r="B33" s="88" t="s">
        <v>87</v>
      </c>
      <c r="F33" s="20"/>
      <c r="G33" s="21"/>
      <c r="H33" s="72"/>
    </row>
    <row r="34" spans="1:8" ht="12.75">
      <c r="A34" s="2"/>
      <c r="B34" s="3" t="s">
        <v>95</v>
      </c>
      <c r="F34" s="123">
        <v>16300000</v>
      </c>
      <c r="G34" s="83"/>
      <c r="H34" s="183">
        <v>16300000</v>
      </c>
    </row>
    <row r="35" spans="1:8" ht="12.75">
      <c r="A35" s="2"/>
      <c r="B35" s="3" t="s">
        <v>96</v>
      </c>
      <c r="F35" s="124">
        <v>4663468</v>
      </c>
      <c r="G35" s="21"/>
      <c r="H35" s="181">
        <v>4663468</v>
      </c>
    </row>
    <row r="36" spans="1:8" ht="12.75">
      <c r="A36" s="2"/>
      <c r="B36" s="3" t="s">
        <v>270</v>
      </c>
      <c r="F36" s="247">
        <f>Equity!H23</f>
        <v>-1868181</v>
      </c>
      <c r="G36" s="21"/>
      <c r="H36" s="244">
        <v>-2297092</v>
      </c>
    </row>
    <row r="37" spans="1:8" ht="12.75">
      <c r="A37" s="2"/>
      <c r="B37" s="92" t="s">
        <v>88</v>
      </c>
      <c r="F37" s="89">
        <f>SUM(F34:F36)</f>
        <v>19095287</v>
      </c>
      <c r="G37" s="21"/>
      <c r="H37" s="87">
        <f>SUM(H34:H36)</f>
        <v>18666376</v>
      </c>
    </row>
    <row r="38" spans="1:8" ht="12.75">
      <c r="A38" s="2"/>
      <c r="B38" s="92" t="s">
        <v>89</v>
      </c>
      <c r="F38" s="90">
        <v>0</v>
      </c>
      <c r="G38" s="21"/>
      <c r="H38" s="91">
        <v>0</v>
      </c>
    </row>
    <row r="39" spans="1:8" ht="12.75">
      <c r="A39" s="2"/>
      <c r="B39" s="92" t="s">
        <v>108</v>
      </c>
      <c r="F39" s="93">
        <f>SUM(F37:F38)</f>
        <v>19095287</v>
      </c>
      <c r="G39" s="21"/>
      <c r="H39" s="94">
        <f>SUM(H37:H38)</f>
        <v>18666376</v>
      </c>
    </row>
    <row r="40" spans="1:8" ht="12.75">
      <c r="A40" s="2"/>
      <c r="B40" s="92"/>
      <c r="F40" s="89"/>
      <c r="G40" s="21"/>
      <c r="H40" s="91"/>
    </row>
    <row r="41" spans="1:8" ht="12.75">
      <c r="A41" s="2"/>
      <c r="B41" s="92" t="s">
        <v>90</v>
      </c>
      <c r="F41" s="20"/>
      <c r="G41" s="21"/>
      <c r="H41" s="87"/>
    </row>
    <row r="42" spans="1:8" ht="12.75">
      <c r="A42" s="2"/>
      <c r="B42" s="3" t="s">
        <v>97</v>
      </c>
      <c r="F42" s="97">
        <v>0</v>
      </c>
      <c r="G42" s="21"/>
      <c r="H42" s="99">
        <v>0</v>
      </c>
    </row>
    <row r="43" spans="2:8" ht="12" customHeight="1">
      <c r="B43" s="5" t="s">
        <v>91</v>
      </c>
      <c r="F43" s="93">
        <f>F42</f>
        <v>0</v>
      </c>
      <c r="G43" s="21"/>
      <c r="H43" s="211">
        <f>H42</f>
        <v>0</v>
      </c>
    </row>
    <row r="44" spans="2:8" ht="12" customHeight="1">
      <c r="B44" s="5"/>
      <c r="F44" s="29"/>
      <c r="G44" s="21"/>
      <c r="H44" s="87"/>
    </row>
    <row r="45" spans="2:8" ht="12.75">
      <c r="B45" s="4" t="s">
        <v>98</v>
      </c>
      <c r="F45" s="123">
        <v>3997596</v>
      </c>
      <c r="G45" s="21"/>
      <c r="H45" s="184">
        <v>4230212</v>
      </c>
    </row>
    <row r="46" spans="2:8" ht="12.75">
      <c r="B46" s="4" t="s">
        <v>99</v>
      </c>
      <c r="F46" s="124">
        <v>1841329</v>
      </c>
      <c r="G46" s="21"/>
      <c r="H46" s="185">
        <v>1044432</v>
      </c>
    </row>
    <row r="47" spans="2:8" s="23" customFormat="1" ht="12.75">
      <c r="B47" s="25" t="s">
        <v>92</v>
      </c>
      <c r="F47" s="125">
        <f>SUM(F45:F46)</f>
        <v>5838925</v>
      </c>
      <c r="G47" s="30"/>
      <c r="H47" s="86">
        <f>SUM(H45:H46)</f>
        <v>5274644</v>
      </c>
    </row>
    <row r="48" spans="2:8" s="23" customFormat="1" ht="12.75">
      <c r="B48" s="25" t="s">
        <v>93</v>
      </c>
      <c r="F48" s="93">
        <f>F43+F47</f>
        <v>5838925</v>
      </c>
      <c r="G48" s="30"/>
      <c r="H48" s="95">
        <f>H43+H47</f>
        <v>5274644</v>
      </c>
    </row>
    <row r="49" spans="2:8" s="23" customFormat="1" ht="12.75">
      <c r="B49" s="25"/>
      <c r="F49" s="29"/>
      <c r="G49" s="30"/>
      <c r="H49" s="87"/>
    </row>
    <row r="50" spans="2:8" s="23" customFormat="1" ht="12.75">
      <c r="B50" s="25"/>
      <c r="F50" s="241"/>
      <c r="G50" s="30"/>
      <c r="H50" s="87"/>
    </row>
    <row r="51" spans="2:8" s="23" customFormat="1" ht="13.5" thickBot="1">
      <c r="B51" s="25" t="s">
        <v>94</v>
      </c>
      <c r="F51" s="248">
        <f>F39+F43+F48</f>
        <v>24934212</v>
      </c>
      <c r="G51" s="30"/>
      <c r="H51" s="245">
        <f>H39+H48</f>
        <v>23941020</v>
      </c>
    </row>
    <row r="52" spans="6:8" ht="12" customHeight="1">
      <c r="F52" s="20"/>
      <c r="H52" s="72"/>
    </row>
    <row r="53" spans="2:8" ht="16.5" thickBot="1">
      <c r="B53" s="64" t="s">
        <v>181</v>
      </c>
      <c r="C53" s="26"/>
      <c r="D53" s="26"/>
      <c r="E53" s="26"/>
      <c r="F53" s="84">
        <f>F37/(F34/0.1)</f>
        <v>0.117149</v>
      </c>
      <c r="G53" s="122"/>
      <c r="H53" s="84">
        <f>H39/(H34/0.1)</f>
        <v>0.11451764417177913</v>
      </c>
    </row>
    <row r="54" spans="1:8" ht="12.75">
      <c r="A54" s="26"/>
      <c r="B54" s="26"/>
      <c r="C54" s="26"/>
      <c r="F54" s="76"/>
      <c r="H54" s="30"/>
    </row>
    <row r="55" spans="1:12" ht="12.75">
      <c r="A55" s="5"/>
      <c r="B55" s="186" t="s">
        <v>182</v>
      </c>
      <c r="F55" s="77"/>
      <c r="G55" s="29"/>
      <c r="H55" s="21"/>
      <c r="I55" s="21"/>
      <c r="J55" s="20"/>
      <c r="K55" s="29"/>
      <c r="L55" s="21"/>
    </row>
    <row r="56" spans="1:12" ht="12.75">
      <c r="A56" s="75"/>
      <c r="B56" s="75"/>
      <c r="C56" s="75"/>
      <c r="D56" s="75"/>
      <c r="E56" s="75"/>
      <c r="F56" s="75"/>
      <c r="G56" s="75"/>
      <c r="H56" s="75"/>
      <c r="I56" s="85"/>
      <c r="J56" s="85"/>
      <c r="K56" s="85"/>
      <c r="L56" s="85"/>
    </row>
    <row r="57" spans="1:12" ht="12.75" customHeight="1">
      <c r="A57" s="373" t="s">
        <v>238</v>
      </c>
      <c r="B57" s="374"/>
      <c r="C57" s="374"/>
      <c r="D57" s="374"/>
      <c r="E57" s="374"/>
      <c r="F57" s="374"/>
      <c r="G57" s="374"/>
      <c r="H57" s="374"/>
      <c r="I57" s="85"/>
      <c r="J57" s="85"/>
      <c r="K57" s="85"/>
      <c r="L57" s="85"/>
    </row>
    <row r="58" spans="1:8" ht="12.75">
      <c r="A58" s="374"/>
      <c r="B58" s="374"/>
      <c r="C58" s="374"/>
      <c r="D58" s="374"/>
      <c r="E58" s="374"/>
      <c r="F58" s="374"/>
      <c r="G58" s="374"/>
      <c r="H58" s="374"/>
    </row>
    <row r="59" spans="6:8" ht="12.75">
      <c r="F59" s="29"/>
      <c r="H59" s="30"/>
    </row>
    <row r="60" spans="1:12" ht="12.75">
      <c r="A60" s="376"/>
      <c r="B60" s="376"/>
      <c r="C60" s="376"/>
      <c r="D60" s="376"/>
      <c r="E60" s="376"/>
      <c r="F60" s="376"/>
      <c r="G60" s="376"/>
      <c r="H60" s="376"/>
      <c r="I60" s="376"/>
      <c r="J60" s="376"/>
      <c r="K60" s="376"/>
      <c r="L60" s="376"/>
    </row>
    <row r="61" ht="12.75">
      <c r="F61" s="20"/>
    </row>
  </sheetData>
  <mergeCells count="4">
    <mergeCell ref="A8:H8"/>
    <mergeCell ref="A9:H9"/>
    <mergeCell ref="A60:L60"/>
    <mergeCell ref="A57:H58"/>
  </mergeCells>
  <printOptions/>
  <pageMargins left="0.5" right="0.5" top="0.25" bottom="0.7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69"/>
  <sheetViews>
    <sheetView showGridLines="0" zoomScaleSheetLayoutView="100" workbookViewId="0" topLeftCell="A64">
      <selection activeCell="H20" sqref="H20"/>
    </sheetView>
  </sheetViews>
  <sheetFormatPr defaultColWidth="9.140625" defaultRowHeight="12.75"/>
  <cols>
    <col min="1" max="1" width="11.28125" style="4" customWidth="1"/>
    <col min="2" max="2" width="15.00390625" style="4" customWidth="1"/>
    <col min="3" max="3" width="12.57421875" style="4" customWidth="1"/>
    <col min="4" max="4" width="2.00390625" style="4" customWidth="1"/>
    <col min="5" max="5" width="13.7109375" style="4" customWidth="1"/>
    <col min="6" max="6" width="5.57421875" style="4" customWidth="1"/>
    <col min="7" max="7" width="2.57421875" style="4" customWidth="1"/>
    <col min="8" max="8" width="12.140625" style="4" customWidth="1"/>
    <col min="9" max="9" width="4.00390625" style="4" customWidth="1"/>
    <col min="10" max="10" width="11.7109375" style="4" customWidth="1"/>
    <col min="11" max="11" width="2.140625" style="4" customWidth="1"/>
    <col min="12" max="16384" width="9.140625" style="4" customWidth="1"/>
  </cols>
  <sheetData>
    <row r="1" ht="12.75">
      <c r="A1" s="4" t="str">
        <f>CCF!A1</f>
        <v>Company No. : 647125-P</v>
      </c>
    </row>
    <row r="3" ht="12.75">
      <c r="A3" s="6" t="str">
        <f>CCF!A3</f>
        <v>MMS Ventures Berhad</v>
      </c>
    </row>
    <row r="4" spans="1:11" ht="12.75">
      <c r="A4" s="7" t="str">
        <f>CCF!A4</f>
        <v>(Incorporated in Malaysia)</v>
      </c>
      <c r="B4" s="8"/>
      <c r="C4" s="8"/>
      <c r="D4" s="8"/>
      <c r="E4" s="8"/>
      <c r="F4" s="8"/>
      <c r="G4" s="8"/>
      <c r="H4" s="8"/>
      <c r="I4" s="8"/>
      <c r="J4" s="8"/>
      <c r="K4" s="8"/>
    </row>
    <row r="7" spans="1:11" ht="12.75">
      <c r="A7" s="10"/>
      <c r="B7" s="11"/>
      <c r="C7" s="11"/>
      <c r="D7" s="11"/>
      <c r="E7" s="11"/>
      <c r="F7" s="11"/>
      <c r="G7" s="11"/>
      <c r="H7" s="11"/>
      <c r="I7" s="11"/>
      <c r="J7" s="11"/>
      <c r="K7" s="13"/>
    </row>
    <row r="8" spans="1:11" ht="12.75">
      <c r="A8" s="378" t="s">
        <v>67</v>
      </c>
      <c r="B8" s="379"/>
      <c r="C8" s="379"/>
      <c r="D8" s="379"/>
      <c r="E8" s="379"/>
      <c r="F8" s="379"/>
      <c r="G8" s="379"/>
      <c r="H8" s="379"/>
      <c r="I8" s="379"/>
      <c r="J8" s="379"/>
      <c r="K8" s="380"/>
    </row>
    <row r="9" spans="1:11" ht="12.75">
      <c r="A9" s="381" t="s">
        <v>239</v>
      </c>
      <c r="B9" s="379"/>
      <c r="C9" s="379"/>
      <c r="D9" s="379"/>
      <c r="E9" s="379"/>
      <c r="F9" s="379"/>
      <c r="G9" s="379"/>
      <c r="H9" s="379"/>
      <c r="I9" s="379"/>
      <c r="J9" s="379"/>
      <c r="K9" s="380"/>
    </row>
    <row r="10" spans="1:11" ht="12.75">
      <c r="A10" s="385" t="str">
        <f>CCF!A10</f>
        <v>(The  figures  have  not  been  audited)</v>
      </c>
      <c r="B10" s="383"/>
      <c r="C10" s="383"/>
      <c r="D10" s="383"/>
      <c r="E10" s="383"/>
      <c r="F10" s="383"/>
      <c r="G10" s="383"/>
      <c r="H10" s="383"/>
      <c r="I10" s="383"/>
      <c r="J10" s="383"/>
      <c r="K10" s="384"/>
    </row>
    <row r="11" spans="1:11" ht="12.75">
      <c r="A11" s="15"/>
      <c r="B11" s="8"/>
      <c r="C11" s="8"/>
      <c r="D11" s="8"/>
      <c r="E11" s="8"/>
      <c r="F11" s="8"/>
      <c r="G11" s="8"/>
      <c r="H11" s="8"/>
      <c r="I11" s="8"/>
      <c r="J11" s="8"/>
      <c r="K11" s="16"/>
    </row>
    <row r="12" ht="12.75">
      <c r="A12" s="18"/>
    </row>
    <row r="13" spans="5:8" ht="12.75">
      <c r="E13" s="389" t="s">
        <v>183</v>
      </c>
      <c r="F13" s="389"/>
      <c r="H13" s="18" t="s">
        <v>176</v>
      </c>
    </row>
    <row r="14" spans="3:10" ht="12.75">
      <c r="C14" s="69" t="s">
        <v>21</v>
      </c>
      <c r="D14" s="69"/>
      <c r="E14" s="80" t="s">
        <v>70</v>
      </c>
      <c r="F14" s="69"/>
      <c r="G14" s="69"/>
      <c r="H14" s="375" t="s">
        <v>271</v>
      </c>
      <c r="I14" s="375"/>
      <c r="J14" s="69"/>
    </row>
    <row r="15" spans="3:10" ht="12.75">
      <c r="C15" s="69" t="s">
        <v>22</v>
      </c>
      <c r="D15" s="69"/>
      <c r="E15" s="80" t="s">
        <v>71</v>
      </c>
      <c r="F15" s="69"/>
      <c r="G15" s="69"/>
      <c r="H15" s="375" t="s">
        <v>272</v>
      </c>
      <c r="I15" s="375"/>
      <c r="J15" s="69" t="s">
        <v>23</v>
      </c>
    </row>
    <row r="16" spans="3:10" ht="13.5">
      <c r="C16" s="71" t="s">
        <v>5</v>
      </c>
      <c r="D16" s="71"/>
      <c r="E16" s="71" t="s">
        <v>5</v>
      </c>
      <c r="F16" s="71"/>
      <c r="G16" s="71"/>
      <c r="H16" s="71" t="s">
        <v>5</v>
      </c>
      <c r="I16" s="70"/>
      <c r="J16" s="81" t="s">
        <v>5</v>
      </c>
    </row>
    <row r="17" spans="3:10" ht="13.5">
      <c r="C17" s="71"/>
      <c r="D17" s="71"/>
      <c r="E17" s="81"/>
      <c r="F17" s="71"/>
      <c r="G17" s="71"/>
      <c r="H17" s="71"/>
      <c r="I17" s="70"/>
      <c r="J17" s="81"/>
    </row>
    <row r="18" spans="3:10" ht="13.5">
      <c r="C18" s="71"/>
      <c r="D18" s="71"/>
      <c r="E18" s="81"/>
      <c r="F18" s="71"/>
      <c r="G18" s="71"/>
      <c r="H18" s="71"/>
      <c r="I18" s="70"/>
      <c r="J18" s="81"/>
    </row>
    <row r="19" spans="1:10" ht="12.75">
      <c r="A19" s="20" t="s">
        <v>241</v>
      </c>
      <c r="C19" s="102">
        <v>16300000</v>
      </c>
      <c r="D19" s="102"/>
      <c r="E19" s="118">
        <v>4663468</v>
      </c>
      <c r="F19" s="102"/>
      <c r="G19" s="102"/>
      <c r="H19" s="102">
        <v>-2297092</v>
      </c>
      <c r="I19" s="102"/>
      <c r="J19" s="113">
        <f>SUM(C19:I19)</f>
        <v>18666376</v>
      </c>
    </row>
    <row r="20" spans="2:10" ht="12.75">
      <c r="B20" s="6"/>
      <c r="C20" s="115"/>
      <c r="D20" s="115"/>
      <c r="E20" s="196"/>
      <c r="F20" s="115"/>
      <c r="G20" s="115"/>
      <c r="H20" s="115"/>
      <c r="I20" s="115"/>
      <c r="J20" s="113"/>
    </row>
    <row r="21" spans="1:10" ht="13.5">
      <c r="A21" s="67" t="s">
        <v>243</v>
      </c>
      <c r="C21" s="126">
        <v>0</v>
      </c>
      <c r="D21" s="126"/>
      <c r="E21" s="197">
        <v>0</v>
      </c>
      <c r="F21" s="126"/>
      <c r="G21" s="126"/>
      <c r="H21" s="102">
        <f>CIS!J38</f>
        <v>428911</v>
      </c>
      <c r="I21" s="102"/>
      <c r="J21" s="113">
        <f>SUM(C21:I21)</f>
        <v>428911</v>
      </c>
    </row>
    <row r="22" spans="3:10" ht="12.75">
      <c r="C22" s="82"/>
      <c r="D22" s="70"/>
      <c r="E22" s="198"/>
      <c r="F22" s="70"/>
      <c r="G22" s="70"/>
      <c r="H22" s="70"/>
      <c r="I22" s="70"/>
      <c r="J22" s="113"/>
    </row>
    <row r="23" spans="1:11" ht="13.5" thickBot="1">
      <c r="A23" s="20" t="s">
        <v>242</v>
      </c>
      <c r="C23" s="112">
        <f>SUM(C19:C22)</f>
        <v>16300000</v>
      </c>
      <c r="D23" s="112"/>
      <c r="E23" s="199">
        <f>SUM(E19:E22)</f>
        <v>4663468</v>
      </c>
      <c r="F23" s="112"/>
      <c r="G23" s="112"/>
      <c r="H23" s="112">
        <f>SUM(H19:H22)</f>
        <v>-1868181</v>
      </c>
      <c r="I23" s="112"/>
      <c r="J23" s="112">
        <f>SUM(J19:J22)</f>
        <v>19095287</v>
      </c>
      <c r="K23" s="111"/>
    </row>
    <row r="24" spans="3:10" ht="12.75">
      <c r="C24" s="82"/>
      <c r="D24" s="70"/>
      <c r="E24" s="82"/>
      <c r="F24" s="70"/>
      <c r="G24" s="70"/>
      <c r="H24" s="70"/>
      <c r="I24" s="70"/>
      <c r="J24" s="82"/>
    </row>
    <row r="25" spans="3:10" ht="12.75">
      <c r="C25" s="82"/>
      <c r="D25" s="70"/>
      <c r="E25" s="82"/>
      <c r="F25" s="70"/>
      <c r="G25" s="70"/>
      <c r="H25" s="70"/>
      <c r="I25" s="70"/>
      <c r="J25" s="82"/>
    </row>
    <row r="26" spans="1:10" ht="12.75">
      <c r="A26" s="6"/>
      <c r="C26" s="82"/>
      <c r="D26" s="70"/>
      <c r="E26" s="82"/>
      <c r="F26" s="70"/>
      <c r="G26" s="70"/>
      <c r="H26" s="70"/>
      <c r="I26" s="70"/>
      <c r="J26" s="82"/>
    </row>
    <row r="27" spans="1:10" ht="12.75">
      <c r="A27" s="20" t="s">
        <v>213</v>
      </c>
      <c r="B27" s="21"/>
      <c r="C27" s="113">
        <v>16300000</v>
      </c>
      <c r="D27" s="102"/>
      <c r="E27" s="113">
        <v>4663468</v>
      </c>
      <c r="F27" s="102"/>
      <c r="G27" s="102"/>
      <c r="H27" s="213">
        <v>2570351</v>
      </c>
      <c r="I27" s="102"/>
      <c r="J27" s="113">
        <f>SUM(C27:I27)</f>
        <v>23533819</v>
      </c>
    </row>
    <row r="29" spans="1:10" s="27" customFormat="1" ht="12.75">
      <c r="A29" s="67" t="s">
        <v>212</v>
      </c>
      <c r="B29" s="67"/>
      <c r="C29" s="114">
        <v>0</v>
      </c>
      <c r="D29" s="114"/>
      <c r="E29" s="114">
        <v>0</v>
      </c>
      <c r="F29" s="114"/>
      <c r="G29" s="114"/>
      <c r="H29" s="102">
        <f>CIS!L38</f>
        <v>-460084</v>
      </c>
      <c r="I29" s="114"/>
      <c r="J29" s="113">
        <f>SUM(C29:I29)</f>
        <v>-460084</v>
      </c>
    </row>
    <row r="31" spans="1:10" ht="13.5" thickBot="1">
      <c r="A31" s="20" t="s">
        <v>240</v>
      </c>
      <c r="B31" s="21"/>
      <c r="C31" s="112">
        <f>SUM(C27:C29)</f>
        <v>16300000</v>
      </c>
      <c r="D31" s="112">
        <f>SUM(D27:D29)</f>
        <v>0</v>
      </c>
      <c r="E31" s="112">
        <f>SUM(E27:E29)</f>
        <v>4663468</v>
      </c>
      <c r="F31" s="112"/>
      <c r="G31" s="112"/>
      <c r="H31" s="112">
        <f>SUM(H27:H29)</f>
        <v>2110267</v>
      </c>
      <c r="I31" s="112"/>
      <c r="J31" s="112">
        <f>SUM(J27:J29)</f>
        <v>23073735</v>
      </c>
    </row>
    <row r="32" spans="1:10" ht="12.75">
      <c r="A32" s="21"/>
      <c r="B32" s="21"/>
      <c r="C32" s="21"/>
      <c r="D32" s="21"/>
      <c r="E32" s="21"/>
      <c r="F32" s="21"/>
      <c r="G32" s="21"/>
      <c r="H32" s="21"/>
      <c r="I32" s="21"/>
      <c r="J32" s="21"/>
    </row>
    <row r="33" spans="1:10" ht="9.75" customHeight="1">
      <c r="A33" s="21"/>
      <c r="B33" s="21"/>
      <c r="C33" s="21"/>
      <c r="D33" s="21"/>
      <c r="E33" s="21"/>
      <c r="F33" s="21"/>
      <c r="G33" s="21"/>
      <c r="H33" s="21"/>
      <c r="I33" s="21"/>
      <c r="J33" s="21"/>
    </row>
    <row r="34" spans="1:11" s="110" customFormat="1" ht="39.75" customHeight="1">
      <c r="A34" s="387" t="s">
        <v>244</v>
      </c>
      <c r="B34" s="388"/>
      <c r="C34" s="388"/>
      <c r="D34" s="388"/>
      <c r="E34" s="388"/>
      <c r="F34" s="388"/>
      <c r="G34" s="388"/>
      <c r="H34" s="388"/>
      <c r="I34" s="388"/>
      <c r="J34" s="388"/>
      <c r="K34" s="388"/>
    </row>
    <row r="35" spans="1:10" ht="12.75">
      <c r="A35" s="386"/>
      <c r="B35" s="386"/>
      <c r="C35" s="386"/>
      <c r="D35" s="386"/>
      <c r="E35" s="386"/>
      <c r="F35" s="386"/>
      <c r="G35" s="386"/>
      <c r="H35" s="386"/>
      <c r="I35" s="386"/>
      <c r="J35" s="386"/>
    </row>
    <row r="36" spans="1:10" ht="12.75">
      <c r="A36" s="386"/>
      <c r="B36" s="386"/>
      <c r="C36" s="386"/>
      <c r="D36" s="386"/>
      <c r="E36" s="386"/>
      <c r="F36" s="386"/>
      <c r="G36" s="386"/>
      <c r="H36" s="386"/>
      <c r="I36" s="386"/>
      <c r="J36" s="386"/>
    </row>
    <row r="62" ht="12.75"/>
    <row r="63" ht="12.75"/>
    <row r="64" ht="12.75"/>
    <row r="65" ht="12.75"/>
    <row r="66" ht="12.75"/>
    <row r="67" spans="1:14" ht="12.75">
      <c r="A67" s="376"/>
      <c r="B67" s="376"/>
      <c r="C67" s="376"/>
      <c r="D67" s="376"/>
      <c r="E67" s="376"/>
      <c r="F67" s="376"/>
      <c r="G67" s="376"/>
      <c r="H67" s="376"/>
      <c r="I67" s="376"/>
      <c r="J67" s="376"/>
      <c r="K67" s="376"/>
      <c r="L67" s="376"/>
      <c r="M67" s="376"/>
      <c r="N67" s="376"/>
    </row>
    <row r="68" spans="1:14" ht="12.75">
      <c r="A68" s="376"/>
      <c r="B68" s="376"/>
      <c r="C68" s="376"/>
      <c r="D68" s="376"/>
      <c r="E68" s="376"/>
      <c r="F68" s="376"/>
      <c r="G68" s="376"/>
      <c r="H68" s="376"/>
      <c r="I68" s="376"/>
      <c r="J68" s="376"/>
      <c r="K68" s="376"/>
      <c r="L68" s="376"/>
      <c r="M68" s="376"/>
      <c r="N68" s="376"/>
    </row>
    <row r="69" spans="1:14" ht="12.75">
      <c r="A69" s="376"/>
      <c r="B69" s="376"/>
      <c r="C69" s="376"/>
      <c r="D69" s="376"/>
      <c r="E69" s="376"/>
      <c r="F69" s="376"/>
      <c r="G69" s="376"/>
      <c r="H69" s="376"/>
      <c r="I69" s="376"/>
      <c r="J69" s="376"/>
      <c r="K69" s="376"/>
      <c r="L69" s="376"/>
      <c r="M69" s="376"/>
      <c r="N69" s="376"/>
    </row>
  </sheetData>
  <mergeCells count="9">
    <mergeCell ref="A8:K8"/>
    <mergeCell ref="A9:K9"/>
    <mergeCell ref="A10:K10"/>
    <mergeCell ref="A67:N69"/>
    <mergeCell ref="A35:J36"/>
    <mergeCell ref="A34:K34"/>
    <mergeCell ref="E13:F13"/>
    <mergeCell ref="H15:I15"/>
    <mergeCell ref="H14:I14"/>
  </mergeCells>
  <printOptions/>
  <pageMargins left="0.25" right="0.14" top="0.25" bottom="0.75" header="0.23"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66"/>
  <sheetViews>
    <sheetView showGridLines="0" workbookViewId="0" topLeftCell="A46">
      <selection activeCell="B51" sqref="B51"/>
    </sheetView>
  </sheetViews>
  <sheetFormatPr defaultColWidth="9.140625" defaultRowHeight="12.75"/>
  <cols>
    <col min="1" max="1" width="5.7109375" style="26" customWidth="1"/>
    <col min="2" max="2" width="36.140625" style="26" customWidth="1"/>
    <col min="3" max="3" width="10.00390625" style="26" customWidth="1"/>
    <col min="4" max="4" width="5.28125" style="26" customWidth="1"/>
    <col min="5" max="5" width="14.57421875" style="26" customWidth="1"/>
    <col min="6" max="6" width="2.7109375" style="26" customWidth="1"/>
    <col min="7" max="7" width="15.140625" style="26" customWidth="1"/>
    <col min="8" max="16384" width="9.140625" style="26" customWidth="1"/>
  </cols>
  <sheetData>
    <row r="1" ht="12.75">
      <c r="A1" s="26" t="str">
        <f>CBS!A1</f>
        <v>Company No. : 647125-P</v>
      </c>
    </row>
    <row r="3" ht="12.75">
      <c r="A3" s="50" t="str">
        <f>CBS!A3</f>
        <v>MMS Ventures Berhad</v>
      </c>
    </row>
    <row r="4" spans="1:7" ht="12.75">
      <c r="A4" s="51" t="str">
        <f>CBS!A4</f>
        <v>(Incorporated in Malaysia)</v>
      </c>
      <c r="B4" s="52"/>
      <c r="C4" s="52"/>
      <c r="D4" s="52"/>
      <c r="E4" s="52"/>
      <c r="F4" s="52"/>
      <c r="G4" s="52"/>
    </row>
    <row r="5" spans="1:7" ht="12.75">
      <c r="A5" s="53"/>
      <c r="B5" s="27"/>
      <c r="C5" s="27"/>
      <c r="D5" s="27"/>
      <c r="E5" s="27"/>
      <c r="F5" s="27"/>
      <c r="G5" s="27"/>
    </row>
    <row r="6" spans="1:7" ht="12.75">
      <c r="A6" s="53"/>
      <c r="B6" s="27"/>
      <c r="C6" s="27"/>
      <c r="D6" s="27"/>
      <c r="E6" s="27"/>
      <c r="F6" s="27"/>
      <c r="G6" s="27"/>
    </row>
    <row r="7" spans="1:7" ht="12" customHeight="1">
      <c r="A7" s="54"/>
      <c r="B7" s="55"/>
      <c r="C7" s="55"/>
      <c r="D7" s="55"/>
      <c r="E7" s="55"/>
      <c r="F7" s="55"/>
      <c r="G7" s="226"/>
    </row>
    <row r="8" spans="1:7" ht="12.75">
      <c r="A8" s="390" t="s">
        <v>184</v>
      </c>
      <c r="B8" s="391"/>
      <c r="C8" s="391"/>
      <c r="D8" s="391"/>
      <c r="E8" s="391"/>
      <c r="F8" s="391"/>
      <c r="G8" s="392"/>
    </row>
    <row r="9" spans="1:7" ht="12.75">
      <c r="A9" s="393" t="s">
        <v>245</v>
      </c>
      <c r="B9" s="391"/>
      <c r="C9" s="391"/>
      <c r="D9" s="391"/>
      <c r="E9" s="391"/>
      <c r="F9" s="391"/>
      <c r="G9" s="392"/>
    </row>
    <row r="10" spans="1:7" ht="12.75">
      <c r="A10" s="350" t="str">
        <f>CBS!A9</f>
        <v>(The  figures  have  not  been  audited)</v>
      </c>
      <c r="B10" s="351"/>
      <c r="C10" s="351"/>
      <c r="D10" s="351"/>
      <c r="E10" s="351"/>
      <c r="F10" s="351"/>
      <c r="G10" s="352"/>
    </row>
    <row r="11" spans="1:7" ht="12" customHeight="1">
      <c r="A11" s="56"/>
      <c r="B11" s="52"/>
      <c r="C11" s="52"/>
      <c r="D11" s="52"/>
      <c r="E11" s="52"/>
      <c r="F11" s="52"/>
      <c r="G11" s="227"/>
    </row>
    <row r="12" ht="12" customHeight="1"/>
    <row r="13" spans="5:7" ht="12.75">
      <c r="E13" s="389" t="s">
        <v>246</v>
      </c>
      <c r="F13" s="389"/>
      <c r="G13" s="389"/>
    </row>
    <row r="14" spans="5:7" ht="12.75">
      <c r="E14" s="64">
        <v>2010</v>
      </c>
      <c r="F14" s="225"/>
      <c r="G14" s="228">
        <v>2009</v>
      </c>
    </row>
    <row r="15" spans="5:7" ht="13.5">
      <c r="E15" s="81" t="s">
        <v>5</v>
      </c>
      <c r="F15" s="229"/>
      <c r="G15" s="246" t="s">
        <v>247</v>
      </c>
    </row>
    <row r="16" spans="5:7" ht="13.5">
      <c r="E16" s="230"/>
      <c r="F16" s="230"/>
      <c r="G16" s="230"/>
    </row>
    <row r="17" spans="1:5" ht="13.5">
      <c r="A17" s="57" t="s">
        <v>12</v>
      </c>
      <c r="E17" s="64"/>
    </row>
    <row r="18" spans="2:7" ht="12.75">
      <c r="B18" s="26" t="s">
        <v>274</v>
      </c>
      <c r="E18" s="209">
        <f>CIS!J34</f>
        <v>447911</v>
      </c>
      <c r="G18" s="116">
        <f>CIS!L34</f>
        <v>-460084</v>
      </c>
    </row>
    <row r="19" spans="5:7" ht="6" customHeight="1">
      <c r="E19" s="64"/>
      <c r="G19" s="116"/>
    </row>
    <row r="20" spans="2:7" ht="12.75">
      <c r="B20" s="50" t="s">
        <v>13</v>
      </c>
      <c r="E20" s="64"/>
      <c r="G20" s="116"/>
    </row>
    <row r="21" spans="2:7" ht="12.75">
      <c r="B21" s="58" t="s">
        <v>14</v>
      </c>
      <c r="E21" s="209">
        <v>83794</v>
      </c>
      <c r="G21" s="116">
        <v>75189</v>
      </c>
    </row>
    <row r="22" spans="2:7" ht="12.75">
      <c r="B22" s="49" t="s">
        <v>214</v>
      </c>
      <c r="E22" s="209">
        <v>11036</v>
      </c>
      <c r="G22" s="116">
        <v>11036</v>
      </c>
    </row>
    <row r="23" spans="2:7" ht="12.75">
      <c r="B23" s="58" t="s">
        <v>15</v>
      </c>
      <c r="E23" s="209">
        <v>-19104</v>
      </c>
      <c r="G23" s="116">
        <v>-20030</v>
      </c>
    </row>
    <row r="24" spans="2:7" ht="12.75">
      <c r="B24" s="49" t="s">
        <v>215</v>
      </c>
      <c r="E24" s="209">
        <v>0</v>
      </c>
      <c r="G24" s="116">
        <v>1708</v>
      </c>
    </row>
    <row r="25" spans="2:7" ht="12.75">
      <c r="B25" s="49" t="s">
        <v>249</v>
      </c>
      <c r="E25" s="209">
        <v>531</v>
      </c>
      <c r="G25" s="116">
        <v>0</v>
      </c>
    </row>
    <row r="26" spans="2:7" ht="12.75">
      <c r="B26" s="49" t="s">
        <v>230</v>
      </c>
      <c r="E26" s="209">
        <v>0</v>
      </c>
      <c r="G26" s="116">
        <v>0</v>
      </c>
    </row>
    <row r="27" spans="5:7" ht="5.25" customHeight="1">
      <c r="E27" s="324"/>
      <c r="G27" s="231"/>
    </row>
    <row r="28" spans="2:7" ht="12.75">
      <c r="B28" s="59" t="s">
        <v>273</v>
      </c>
      <c r="E28" s="209">
        <f>SUM(E18:E26)</f>
        <v>524168</v>
      </c>
      <c r="F28" s="79"/>
      <c r="G28" s="116">
        <f>SUM(G18:G27)</f>
        <v>-392181</v>
      </c>
    </row>
    <row r="29" spans="2:7" ht="8.25" customHeight="1">
      <c r="B29" s="59"/>
      <c r="E29" s="209"/>
      <c r="G29" s="79"/>
    </row>
    <row r="30" spans="2:7" ht="12.75">
      <c r="B30" s="59" t="s">
        <v>16</v>
      </c>
      <c r="E30" s="209"/>
      <c r="G30" s="79"/>
    </row>
    <row r="31" spans="2:7" ht="12.75">
      <c r="B31" s="49" t="s">
        <v>0</v>
      </c>
      <c r="E31" s="209">
        <v>-386460</v>
      </c>
      <c r="G31" s="116">
        <v>197185</v>
      </c>
    </row>
    <row r="32" spans="2:7" ht="12.75">
      <c r="B32" s="49" t="s">
        <v>7</v>
      </c>
      <c r="E32" s="209">
        <v>-2822081</v>
      </c>
      <c r="G32" s="116">
        <v>1076901</v>
      </c>
    </row>
    <row r="33" spans="2:7" ht="12.75">
      <c r="B33" s="49" t="s">
        <v>17</v>
      </c>
      <c r="E33" s="209">
        <v>67194</v>
      </c>
      <c r="G33" s="116">
        <v>-247454</v>
      </c>
    </row>
    <row r="34" spans="2:7" ht="12.75">
      <c r="B34" s="49" t="s">
        <v>9</v>
      </c>
      <c r="E34" s="209">
        <v>1114731</v>
      </c>
      <c r="G34" s="116">
        <v>-375314</v>
      </c>
    </row>
    <row r="35" spans="2:7" ht="12.75">
      <c r="B35" s="49" t="s">
        <v>6</v>
      </c>
      <c r="E35" s="209">
        <v>-550451</v>
      </c>
      <c r="G35" s="116">
        <v>-205614</v>
      </c>
    </row>
    <row r="36" spans="2:7" ht="10.5" customHeight="1">
      <c r="B36" s="58"/>
      <c r="E36" s="324"/>
      <c r="G36" s="231"/>
    </row>
    <row r="37" spans="2:7" ht="12.75">
      <c r="B37" s="59" t="s">
        <v>275</v>
      </c>
      <c r="E37" s="209">
        <f>SUM(E28:E36)</f>
        <v>-2052899</v>
      </c>
      <c r="F37" s="79"/>
      <c r="G37" s="79">
        <f>SUM(G28:G36)</f>
        <v>53523</v>
      </c>
    </row>
    <row r="38" spans="5:7" ht="10.5" customHeight="1">
      <c r="E38" s="209"/>
      <c r="G38" s="79"/>
    </row>
    <row r="39" spans="2:7" ht="12.75">
      <c r="B39" s="58" t="s">
        <v>18</v>
      </c>
      <c r="E39" s="209">
        <v>19104</v>
      </c>
      <c r="G39" s="116">
        <f>-G23</f>
        <v>20030</v>
      </c>
    </row>
    <row r="40" spans="2:7" ht="12.75">
      <c r="B40" s="58" t="s">
        <v>278</v>
      </c>
      <c r="E40" s="209">
        <v>-6847</v>
      </c>
      <c r="G40" s="116">
        <v>300414</v>
      </c>
    </row>
    <row r="41" spans="2:7" ht="10.5" customHeight="1">
      <c r="B41" s="49"/>
      <c r="E41" s="209"/>
      <c r="G41" s="79"/>
    </row>
    <row r="42" spans="2:7" ht="13.5" thickBot="1">
      <c r="B42" s="59" t="s">
        <v>276</v>
      </c>
      <c r="E42" s="325">
        <f>SUM(E37:E41)</f>
        <v>-2040642</v>
      </c>
      <c r="F42" s="67"/>
      <c r="G42" s="232">
        <f>SUM(G37:G41)</f>
        <v>373967</v>
      </c>
    </row>
    <row r="43" spans="5:7" ht="4.5" customHeight="1">
      <c r="E43" s="209"/>
      <c r="G43" s="79"/>
    </row>
    <row r="44" spans="1:9" ht="14.25" customHeight="1">
      <c r="A44" s="60" t="s">
        <v>19</v>
      </c>
      <c r="B44" s="59"/>
      <c r="C44" s="61"/>
      <c r="D44" s="61"/>
      <c r="E44" s="326"/>
      <c r="F44" s="61"/>
      <c r="G44" s="61"/>
      <c r="H44" s="61"/>
      <c r="I44" s="61"/>
    </row>
    <row r="45" spans="1:9" ht="6" customHeight="1" hidden="1">
      <c r="A45" s="60"/>
      <c r="B45" s="59"/>
      <c r="C45" s="61"/>
      <c r="D45" s="61"/>
      <c r="E45" s="326"/>
      <c r="F45" s="61"/>
      <c r="G45" s="61"/>
      <c r="H45" s="61"/>
      <c r="I45" s="61"/>
    </row>
    <row r="46" spans="1:9" ht="12" customHeight="1">
      <c r="A46" s="48"/>
      <c r="B46" s="58" t="s">
        <v>20</v>
      </c>
      <c r="C46" s="61"/>
      <c r="D46" s="61"/>
      <c r="E46" s="209">
        <v>-156924</v>
      </c>
      <c r="F46" s="61"/>
      <c r="G46" s="118">
        <v>-4105</v>
      </c>
      <c r="H46" s="61"/>
      <c r="I46" s="61"/>
    </row>
    <row r="47" spans="1:9" ht="12" customHeight="1">
      <c r="A47" s="48"/>
      <c r="B47" s="49" t="s">
        <v>250</v>
      </c>
      <c r="C47" s="61"/>
      <c r="D47" s="61"/>
      <c r="E47" s="209">
        <v>200</v>
      </c>
      <c r="F47" s="61"/>
      <c r="G47" s="118">
        <v>0</v>
      </c>
      <c r="H47" s="61"/>
      <c r="I47" s="61"/>
    </row>
    <row r="48" spans="5:7" ht="8.25" customHeight="1">
      <c r="E48" s="209"/>
      <c r="G48" s="79"/>
    </row>
    <row r="49" spans="2:7" ht="13.5" thickBot="1">
      <c r="B49" s="59" t="s">
        <v>206</v>
      </c>
      <c r="E49" s="325">
        <f>SUM(E46:E48)</f>
        <v>-156724</v>
      </c>
      <c r="F49" s="67"/>
      <c r="G49" s="129">
        <f>SUM(G46:G48)</f>
        <v>-4105</v>
      </c>
    </row>
    <row r="50" spans="2:7" ht="12" customHeight="1">
      <c r="B50" s="59"/>
      <c r="E50" s="327"/>
      <c r="F50" s="67"/>
      <c r="G50" s="67"/>
    </row>
    <row r="51" spans="1:9" ht="14.25" customHeight="1">
      <c r="A51" s="60" t="s">
        <v>145</v>
      </c>
      <c r="B51" s="59"/>
      <c r="C51" s="61"/>
      <c r="D51" s="61"/>
      <c r="E51" s="326"/>
      <c r="F51" s="61"/>
      <c r="G51" s="61"/>
      <c r="H51" s="61"/>
      <c r="I51" s="61"/>
    </row>
    <row r="52" spans="2:7" ht="5.25" customHeight="1">
      <c r="B52" s="59"/>
      <c r="E52" s="327"/>
      <c r="F52" s="67"/>
      <c r="G52" s="67"/>
    </row>
    <row r="53" spans="2:7" ht="10.5" customHeight="1">
      <c r="B53" s="49" t="s">
        <v>125</v>
      </c>
      <c r="E53" s="327">
        <v>0</v>
      </c>
      <c r="F53" s="67"/>
      <c r="G53" s="130">
        <v>0</v>
      </c>
    </row>
    <row r="54" spans="2:7" ht="3.75" customHeight="1">
      <c r="B54" s="59"/>
      <c r="E54" s="327"/>
      <c r="F54" s="67"/>
      <c r="G54" s="67"/>
    </row>
    <row r="55" spans="2:7" ht="12" customHeight="1" thickBot="1">
      <c r="B55" s="128" t="s">
        <v>146</v>
      </c>
      <c r="E55" s="325">
        <f>SUM(E53:E54)</f>
        <v>0</v>
      </c>
      <c r="F55" s="130"/>
      <c r="G55" s="129">
        <f>SUM(G53:G54)</f>
        <v>0</v>
      </c>
    </row>
    <row r="56" spans="2:7" ht="10.5" customHeight="1">
      <c r="B56" s="59"/>
      <c r="C56" s="79"/>
      <c r="E56" s="327"/>
      <c r="F56" s="67"/>
      <c r="G56" s="67"/>
    </row>
    <row r="57" spans="1:10" ht="13.5">
      <c r="A57" s="62" t="s">
        <v>277</v>
      </c>
      <c r="B57" s="48"/>
      <c r="C57" s="48"/>
      <c r="D57" s="48"/>
      <c r="E57" s="328">
        <f>E42+E49+E55</f>
        <v>-2197366</v>
      </c>
      <c r="F57" s="48"/>
      <c r="G57" s="48">
        <f>G42+G49</f>
        <v>369862</v>
      </c>
      <c r="H57" s="48"/>
      <c r="I57" s="48"/>
      <c r="J57" s="48"/>
    </row>
    <row r="58" spans="1:10" ht="13.5">
      <c r="A58" s="62" t="s">
        <v>68</v>
      </c>
      <c r="B58" s="48"/>
      <c r="C58" s="48"/>
      <c r="D58" s="48"/>
      <c r="E58" s="209">
        <v>6958921</v>
      </c>
      <c r="F58" s="48"/>
      <c r="G58" s="118">
        <v>5409069</v>
      </c>
      <c r="H58" s="48"/>
      <c r="I58" s="48"/>
      <c r="J58" s="48"/>
    </row>
    <row r="59" spans="1:10" ht="10.5" customHeight="1">
      <c r="A59" s="63"/>
      <c r="B59" s="48"/>
      <c r="C59" s="48"/>
      <c r="D59" s="48"/>
      <c r="E59" s="328"/>
      <c r="F59" s="48"/>
      <c r="G59" s="48"/>
      <c r="H59" s="48"/>
      <c r="I59" s="48"/>
      <c r="J59" s="48"/>
    </row>
    <row r="60" spans="1:10" ht="14.25" thickBot="1">
      <c r="A60" s="62" t="s">
        <v>69</v>
      </c>
      <c r="B60" s="48"/>
      <c r="C60" s="48"/>
      <c r="D60" s="48"/>
      <c r="E60" s="329">
        <f>SUM(E57:E59)</f>
        <v>4761555</v>
      </c>
      <c r="F60" s="233"/>
      <c r="G60" s="234">
        <f>SUM(G57:G59)</f>
        <v>5778931</v>
      </c>
      <c r="H60" s="48"/>
      <c r="I60" s="48"/>
      <c r="J60" s="48"/>
    </row>
    <row r="62" spans="1:8" ht="12.75">
      <c r="A62" s="373" t="s">
        <v>248</v>
      </c>
      <c r="B62" s="373"/>
      <c r="C62" s="373"/>
      <c r="D62" s="373"/>
      <c r="E62" s="373"/>
      <c r="F62" s="373"/>
      <c r="G62" s="373"/>
      <c r="H62" s="235"/>
    </row>
    <row r="63" spans="1:8" ht="29.25" customHeight="1">
      <c r="A63" s="373"/>
      <c r="B63" s="373"/>
      <c r="C63" s="373"/>
      <c r="D63" s="373"/>
      <c r="E63" s="373"/>
      <c r="F63" s="373"/>
      <c r="G63" s="373"/>
      <c r="H63" s="235"/>
    </row>
    <row r="64" spans="1:12" ht="12.75" customHeight="1">
      <c r="A64" s="353"/>
      <c r="B64" s="353"/>
      <c r="C64" s="353"/>
      <c r="D64" s="353"/>
      <c r="E64" s="353"/>
      <c r="F64" s="353"/>
      <c r="G64" s="353"/>
      <c r="H64" s="353"/>
      <c r="I64" s="353"/>
      <c r="J64" s="353"/>
      <c r="K64" s="353"/>
      <c r="L64" s="353"/>
    </row>
    <row r="65" spans="1:12" ht="12.75">
      <c r="A65" s="353"/>
      <c r="B65" s="353"/>
      <c r="C65" s="353"/>
      <c r="D65" s="353"/>
      <c r="E65" s="353"/>
      <c r="F65" s="353"/>
      <c r="G65" s="353"/>
      <c r="H65" s="353"/>
      <c r="I65" s="353"/>
      <c r="J65" s="353"/>
      <c r="K65" s="353"/>
      <c r="L65" s="353"/>
    </row>
    <row r="66" spans="1:12" ht="12.75">
      <c r="A66" s="353"/>
      <c r="B66" s="353"/>
      <c r="C66" s="353"/>
      <c r="D66" s="353"/>
      <c r="E66" s="353"/>
      <c r="F66" s="353"/>
      <c r="G66" s="353"/>
      <c r="H66" s="353"/>
      <c r="I66" s="353"/>
      <c r="J66" s="353"/>
      <c r="K66" s="353"/>
      <c r="L66" s="353"/>
    </row>
  </sheetData>
  <mergeCells count="6">
    <mergeCell ref="A8:G8"/>
    <mergeCell ref="A9:G9"/>
    <mergeCell ref="A10:G10"/>
    <mergeCell ref="A64:L66"/>
    <mergeCell ref="A62:G63"/>
    <mergeCell ref="E13:G13"/>
  </mergeCells>
  <printOptions/>
  <pageMargins left="0.5" right="0.5" top="0.25" bottom="0.75" header="0.5" footer="0.5"/>
  <pageSetup horizontalDpi="600" verticalDpi="600" orientation="portrait" paperSize="9" r:id="rId1"/>
  <headerFooter alignWithMargins="0">
    <oddFooter>&amp;R
</oddFooter>
  </headerFooter>
</worksheet>
</file>

<file path=xl/worksheets/sheet6.xml><?xml version="1.0" encoding="utf-8"?>
<worksheet xmlns="http://schemas.openxmlformats.org/spreadsheetml/2006/main" xmlns:r="http://schemas.openxmlformats.org/officeDocument/2006/relationships">
  <dimension ref="A1:S311"/>
  <sheetViews>
    <sheetView showGridLines="0" tabSelected="1" view="pageBreakPreview" zoomScaleSheetLayoutView="100" workbookViewId="0" topLeftCell="A151">
      <selection activeCell="B151" sqref="B151:M151"/>
    </sheetView>
  </sheetViews>
  <sheetFormatPr defaultColWidth="9.140625" defaultRowHeight="12.75"/>
  <cols>
    <col min="1" max="1" width="4.140625" style="131" customWidth="1"/>
    <col min="2" max="2" width="4.28125" style="131" customWidth="1"/>
    <col min="3" max="3" width="5.421875" style="131" customWidth="1"/>
    <col min="4" max="4" width="18.8515625" style="131" customWidth="1"/>
    <col min="5" max="5" width="3.00390625" style="131" hidden="1" customWidth="1"/>
    <col min="6" max="6" width="12.28125" style="131" customWidth="1"/>
    <col min="7" max="7" width="11.57421875" style="131" customWidth="1"/>
    <col min="8" max="8" width="10.8515625" style="131" customWidth="1"/>
    <col min="9" max="9" width="12.28125" style="131" customWidth="1"/>
    <col min="10" max="10" width="10.8515625" style="131" customWidth="1"/>
    <col min="11" max="11" width="12.28125" style="131" customWidth="1"/>
    <col min="12" max="12" width="13.7109375" style="131" customWidth="1"/>
    <col min="13" max="13" width="12.140625" style="131" customWidth="1"/>
    <col min="14" max="14" width="9.140625" style="131" customWidth="1"/>
    <col min="15" max="15" width="0.13671875" style="131" customWidth="1"/>
    <col min="16" max="17" width="9.140625" style="131" hidden="1" customWidth="1"/>
    <col min="18" max="16384" width="9.140625" style="131" customWidth="1"/>
  </cols>
  <sheetData>
    <row r="1" ht="15">
      <c r="A1" s="131" t="str">
        <f>CCF!A1</f>
        <v>Company No. : 647125-P</v>
      </c>
    </row>
    <row r="3" ht="15">
      <c r="A3" s="131" t="str">
        <f>CCF!A3</f>
        <v>MMS Ventures Berhad</v>
      </c>
    </row>
    <row r="4" spans="1:13" ht="15">
      <c r="A4" s="132" t="str">
        <f>CCF!A4</f>
        <v>(Incorporated in Malaysia)</v>
      </c>
      <c r="B4" s="132"/>
      <c r="C4" s="132"/>
      <c r="D4" s="132"/>
      <c r="E4" s="132"/>
      <c r="F4" s="132"/>
      <c r="G4" s="132"/>
      <c r="H4" s="132"/>
      <c r="I4" s="132"/>
      <c r="J4" s="132"/>
      <c r="K4" s="132"/>
      <c r="L4" s="132"/>
      <c r="M4" s="132"/>
    </row>
    <row r="7" ht="15">
      <c r="A7" s="133" t="s">
        <v>185</v>
      </c>
    </row>
    <row r="9" spans="1:2" ht="15">
      <c r="A9" s="134" t="s">
        <v>120</v>
      </c>
      <c r="B9" s="134"/>
    </row>
    <row r="10" ht="6.75" customHeight="1"/>
    <row r="11" spans="1:2" ht="15">
      <c r="A11" s="134" t="s">
        <v>24</v>
      </c>
      <c r="B11" s="134" t="s">
        <v>25</v>
      </c>
    </row>
    <row r="12" ht="2.25" customHeight="1"/>
    <row r="13" spans="2:13" ht="12.75" customHeight="1">
      <c r="B13" s="395" t="s">
        <v>284</v>
      </c>
      <c r="C13" s="395"/>
      <c r="D13" s="395"/>
      <c r="E13" s="395"/>
      <c r="F13" s="395"/>
      <c r="G13" s="395"/>
      <c r="H13" s="395"/>
      <c r="I13" s="395"/>
      <c r="J13" s="395"/>
      <c r="K13" s="395"/>
      <c r="L13" s="395"/>
      <c r="M13" s="395"/>
    </row>
    <row r="14" spans="2:13" ht="18.75" customHeight="1">
      <c r="B14" s="395"/>
      <c r="C14" s="395"/>
      <c r="D14" s="395"/>
      <c r="E14" s="395"/>
      <c r="F14" s="395"/>
      <c r="G14" s="395"/>
      <c r="H14" s="395"/>
      <c r="I14" s="395"/>
      <c r="J14" s="395"/>
      <c r="K14" s="395"/>
      <c r="L14" s="395"/>
      <c r="M14" s="395"/>
    </row>
    <row r="15" spans="2:19" ht="10.5" customHeight="1">
      <c r="B15" s="322" t="s">
        <v>251</v>
      </c>
      <c r="C15" s="323"/>
      <c r="D15" s="323"/>
      <c r="E15" s="323"/>
      <c r="F15" s="323"/>
      <c r="G15" s="323"/>
      <c r="H15" s="323"/>
      <c r="I15" s="323"/>
      <c r="J15" s="323"/>
      <c r="K15" s="323"/>
      <c r="L15" s="323"/>
      <c r="M15" s="323"/>
      <c r="N15" s="135"/>
      <c r="O15" s="135"/>
      <c r="P15" s="135"/>
      <c r="Q15" s="135"/>
      <c r="R15" s="135"/>
      <c r="S15" s="135"/>
    </row>
    <row r="16" spans="2:19" ht="9.75" customHeight="1">
      <c r="B16" s="323"/>
      <c r="C16" s="323"/>
      <c r="D16" s="323"/>
      <c r="E16" s="323"/>
      <c r="F16" s="323"/>
      <c r="G16" s="323"/>
      <c r="H16" s="323"/>
      <c r="I16" s="323"/>
      <c r="J16" s="323"/>
      <c r="K16" s="323"/>
      <c r="L16" s="323"/>
      <c r="M16" s="323"/>
      <c r="N16" s="135"/>
      <c r="O16" s="135"/>
      <c r="P16" s="135"/>
      <c r="Q16" s="135"/>
      <c r="R16" s="135"/>
      <c r="S16" s="135"/>
    </row>
    <row r="17" ht="4.5" customHeight="1"/>
    <row r="18" spans="2:13" ht="8.25" customHeight="1">
      <c r="B18" s="355" t="s">
        <v>285</v>
      </c>
      <c r="C18" s="355"/>
      <c r="D18" s="355"/>
      <c r="E18" s="355"/>
      <c r="F18" s="355"/>
      <c r="G18" s="355"/>
      <c r="H18" s="355"/>
      <c r="I18" s="355"/>
      <c r="J18" s="355"/>
      <c r="K18" s="355"/>
      <c r="L18" s="355"/>
      <c r="M18" s="355"/>
    </row>
    <row r="19" spans="2:13" ht="57.75" customHeight="1">
      <c r="B19" s="355"/>
      <c r="C19" s="355"/>
      <c r="D19" s="355"/>
      <c r="E19" s="355"/>
      <c r="F19" s="355"/>
      <c r="G19" s="355"/>
      <c r="H19" s="355"/>
      <c r="I19" s="355"/>
      <c r="J19" s="355"/>
      <c r="K19" s="355"/>
      <c r="L19" s="355"/>
      <c r="M19" s="355"/>
    </row>
    <row r="20" spans="2:13" ht="14.25" customHeight="1">
      <c r="B20" s="173" t="s">
        <v>286</v>
      </c>
      <c r="C20" s="173"/>
      <c r="D20" s="173"/>
      <c r="E20" s="173"/>
      <c r="F20" s="173"/>
      <c r="G20" s="173"/>
      <c r="H20" s="173"/>
      <c r="I20" s="173"/>
      <c r="J20" s="173"/>
      <c r="K20" s="173"/>
      <c r="L20" s="173"/>
      <c r="M20" s="173"/>
    </row>
    <row r="21" spans="2:13" ht="14.25" customHeight="1">
      <c r="B21" s="173" t="s">
        <v>292</v>
      </c>
      <c r="C21" s="173"/>
      <c r="D21" s="173"/>
      <c r="E21" s="173"/>
      <c r="F21" s="173"/>
      <c r="G21" s="173"/>
      <c r="H21" s="173"/>
      <c r="I21" s="173"/>
      <c r="J21" s="173"/>
      <c r="K21" s="173"/>
      <c r="L21" s="173"/>
      <c r="M21" s="173"/>
    </row>
    <row r="22" spans="2:13" ht="15.75" customHeight="1">
      <c r="B22" s="173" t="s">
        <v>287</v>
      </c>
      <c r="C22" s="173"/>
      <c r="D22" s="173"/>
      <c r="E22" s="173"/>
      <c r="F22" s="173"/>
      <c r="G22" s="173"/>
      <c r="H22" s="173"/>
      <c r="I22" s="173"/>
      <c r="J22" s="173"/>
      <c r="K22" s="173"/>
      <c r="L22" s="173"/>
      <c r="M22" s="173"/>
    </row>
    <row r="23" spans="2:13" ht="15.75" customHeight="1">
      <c r="B23" s="173" t="s">
        <v>288</v>
      </c>
      <c r="C23" s="173"/>
      <c r="D23" s="173"/>
      <c r="E23" s="173"/>
      <c r="F23" s="173"/>
      <c r="G23" s="173"/>
      <c r="H23" s="173"/>
      <c r="I23" s="173"/>
      <c r="J23" s="173"/>
      <c r="K23" s="173"/>
      <c r="L23" s="173"/>
      <c r="M23" s="173"/>
    </row>
    <row r="24" spans="2:13" ht="15.75" customHeight="1">
      <c r="B24" s="173" t="s">
        <v>289</v>
      </c>
      <c r="C24" s="173"/>
      <c r="D24" s="173"/>
      <c r="E24" s="173"/>
      <c r="F24" s="173"/>
      <c r="G24" s="173"/>
      <c r="H24" s="173"/>
      <c r="I24" s="173"/>
      <c r="J24" s="173"/>
      <c r="K24" s="173"/>
      <c r="L24" s="173"/>
      <c r="M24" s="173"/>
    </row>
    <row r="25" spans="2:13" ht="15.75" customHeight="1">
      <c r="B25" s="173" t="s">
        <v>290</v>
      </c>
      <c r="C25" s="173"/>
      <c r="D25" s="173"/>
      <c r="E25" s="173"/>
      <c r="F25" s="173"/>
      <c r="G25" s="173"/>
      <c r="H25" s="173"/>
      <c r="I25" s="173"/>
      <c r="J25" s="173"/>
      <c r="K25" s="173"/>
      <c r="L25" s="173"/>
      <c r="M25" s="173"/>
    </row>
    <row r="26" spans="1:13" ht="4.5" customHeight="1">
      <c r="A26" s="134"/>
      <c r="B26" s="136"/>
      <c r="C26" s="136"/>
      <c r="D26" s="136"/>
      <c r="E26" s="136"/>
      <c r="F26" s="136"/>
      <c r="G26" s="136"/>
      <c r="H26" s="136"/>
      <c r="I26" s="136"/>
      <c r="J26" s="136"/>
      <c r="K26" s="136"/>
      <c r="L26" s="136"/>
      <c r="M26" s="136"/>
    </row>
    <row r="27" spans="1:13" ht="15.75" customHeight="1">
      <c r="A27" s="134"/>
      <c r="B27" s="340" t="s">
        <v>291</v>
      </c>
      <c r="C27" s="340"/>
      <c r="D27" s="340"/>
      <c r="E27" s="340"/>
      <c r="F27" s="340"/>
      <c r="G27" s="340"/>
      <c r="H27" s="340"/>
      <c r="I27" s="340"/>
      <c r="J27" s="340"/>
      <c r="K27" s="340"/>
      <c r="L27" s="340"/>
      <c r="M27" s="340"/>
    </row>
    <row r="28" spans="1:13" ht="15.75" customHeight="1">
      <c r="A28" s="134"/>
      <c r="B28" s="236"/>
      <c r="C28" s="236"/>
      <c r="D28" s="236"/>
      <c r="E28" s="236"/>
      <c r="F28" s="236"/>
      <c r="G28" s="236"/>
      <c r="H28" s="236"/>
      <c r="I28" s="236"/>
      <c r="J28" s="236"/>
      <c r="K28" s="236"/>
      <c r="L28" s="236"/>
      <c r="M28" s="236"/>
    </row>
    <row r="29" spans="1:2" ht="15">
      <c r="A29" s="134" t="s">
        <v>26</v>
      </c>
      <c r="B29" s="138" t="s">
        <v>121</v>
      </c>
    </row>
    <row r="30" ht="6" customHeight="1"/>
    <row r="31" spans="2:13" ht="15">
      <c r="B31" s="342" t="s">
        <v>252</v>
      </c>
      <c r="C31" s="342"/>
      <c r="D31" s="342"/>
      <c r="E31" s="342"/>
      <c r="F31" s="342"/>
      <c r="G31" s="342"/>
      <c r="H31" s="342"/>
      <c r="I31" s="342"/>
      <c r="J31" s="342"/>
      <c r="K31" s="342"/>
      <c r="L31" s="342"/>
      <c r="M31" s="342"/>
    </row>
    <row r="32" spans="2:13" ht="15" customHeight="1">
      <c r="B32" s="139"/>
      <c r="C32" s="139"/>
      <c r="D32" s="139"/>
      <c r="E32" s="139"/>
      <c r="F32" s="139"/>
      <c r="G32" s="139"/>
      <c r="H32" s="139"/>
      <c r="I32" s="139"/>
      <c r="J32" s="139"/>
      <c r="K32" s="139"/>
      <c r="L32" s="139"/>
      <c r="M32" s="139"/>
    </row>
    <row r="33" spans="1:2" ht="15">
      <c r="A33" s="134" t="s">
        <v>27</v>
      </c>
      <c r="B33" s="138" t="s">
        <v>28</v>
      </c>
    </row>
    <row r="34" spans="1:2" ht="4.5" customHeight="1">
      <c r="A34" s="134"/>
      <c r="B34" s="138"/>
    </row>
    <row r="35" spans="2:13" ht="15">
      <c r="B35" s="394" t="s">
        <v>227</v>
      </c>
      <c r="C35" s="394"/>
      <c r="D35" s="394"/>
      <c r="E35" s="394"/>
      <c r="F35" s="394"/>
      <c r="G35" s="394"/>
      <c r="H35" s="394"/>
      <c r="I35" s="394"/>
      <c r="J35" s="394"/>
      <c r="K35" s="394"/>
      <c r="L35" s="394"/>
      <c r="M35" s="394"/>
    </row>
    <row r="36" ht="13.5" customHeight="1"/>
    <row r="37" spans="1:2" ht="15">
      <c r="A37" s="134" t="s">
        <v>29</v>
      </c>
      <c r="B37" s="138" t="s">
        <v>122</v>
      </c>
    </row>
    <row r="38" spans="1:2" ht="4.5" customHeight="1">
      <c r="A38" s="134"/>
      <c r="B38" s="138"/>
    </row>
    <row r="39" spans="2:13" ht="15">
      <c r="B39" s="342" t="s">
        <v>186</v>
      </c>
      <c r="C39" s="342"/>
      <c r="D39" s="342"/>
      <c r="E39" s="342"/>
      <c r="F39" s="342"/>
      <c r="G39" s="342"/>
      <c r="H39" s="342"/>
      <c r="I39" s="342"/>
      <c r="J39" s="342"/>
      <c r="K39" s="342"/>
      <c r="L39" s="342"/>
      <c r="M39" s="342"/>
    </row>
    <row r="40" spans="2:13" ht="14.25" customHeight="1">
      <c r="B40" s="139"/>
      <c r="C40" s="139"/>
      <c r="D40" s="139"/>
      <c r="E40" s="139"/>
      <c r="F40" s="139"/>
      <c r="G40" s="139"/>
      <c r="H40" s="139"/>
      <c r="I40" s="139"/>
      <c r="J40" s="139"/>
      <c r="K40" s="139"/>
      <c r="L40" s="139"/>
      <c r="M40" s="139"/>
    </row>
    <row r="41" spans="1:13" ht="15">
      <c r="A41" s="134" t="s">
        <v>30</v>
      </c>
      <c r="B41" s="418" t="s">
        <v>123</v>
      </c>
      <c r="C41" s="418"/>
      <c r="D41" s="418"/>
      <c r="E41" s="418"/>
      <c r="F41" s="418"/>
      <c r="G41" s="418"/>
      <c r="H41" s="418"/>
      <c r="I41" s="418"/>
      <c r="J41" s="418"/>
      <c r="K41" s="418"/>
      <c r="L41" s="418"/>
      <c r="M41" s="418"/>
    </row>
    <row r="42" spans="1:13" ht="3.75" customHeight="1">
      <c r="A42" s="134"/>
      <c r="B42" s="341"/>
      <c r="C42" s="341"/>
      <c r="D42" s="341"/>
      <c r="E42" s="341"/>
      <c r="F42" s="341"/>
      <c r="G42" s="341"/>
      <c r="H42" s="341"/>
      <c r="I42" s="341"/>
      <c r="J42" s="341"/>
      <c r="K42" s="341"/>
      <c r="L42" s="341"/>
      <c r="M42" s="341"/>
    </row>
    <row r="43" spans="1:13" ht="15.75" customHeight="1">
      <c r="A43" s="134"/>
      <c r="B43" s="342" t="s">
        <v>187</v>
      </c>
      <c r="C43" s="342"/>
      <c r="D43" s="342"/>
      <c r="E43" s="342"/>
      <c r="F43" s="342"/>
      <c r="G43" s="342"/>
      <c r="H43" s="342"/>
      <c r="I43" s="342"/>
      <c r="J43" s="342"/>
      <c r="K43" s="342"/>
      <c r="L43" s="342"/>
      <c r="M43" s="342"/>
    </row>
    <row r="44" ht="12" customHeight="1"/>
    <row r="45" spans="1:13" ht="15">
      <c r="A45" s="134" t="s">
        <v>31</v>
      </c>
      <c r="B45" s="418" t="s">
        <v>32</v>
      </c>
      <c r="C45" s="418"/>
      <c r="D45" s="418"/>
      <c r="E45" s="418"/>
      <c r="F45" s="418"/>
      <c r="G45" s="418"/>
      <c r="H45" s="418"/>
      <c r="I45" s="418"/>
      <c r="J45" s="418"/>
      <c r="K45" s="418"/>
      <c r="L45" s="418"/>
      <c r="M45" s="418"/>
    </row>
    <row r="46" spans="1:13" ht="3" customHeight="1">
      <c r="A46" s="134"/>
      <c r="B46" s="140"/>
      <c r="C46" s="140"/>
      <c r="D46" s="140"/>
      <c r="E46" s="140"/>
      <c r="F46" s="140"/>
      <c r="G46" s="140"/>
      <c r="H46" s="140"/>
      <c r="I46" s="140"/>
      <c r="J46" s="140"/>
      <c r="K46" s="140"/>
      <c r="L46" s="140"/>
      <c r="M46" s="140"/>
    </row>
    <row r="47" spans="2:13" ht="12.75" customHeight="1">
      <c r="B47" s="355" t="s">
        <v>207</v>
      </c>
      <c r="C47" s="355"/>
      <c r="D47" s="355"/>
      <c r="E47" s="355"/>
      <c r="F47" s="355"/>
      <c r="G47" s="355"/>
      <c r="H47" s="355"/>
      <c r="I47" s="355"/>
      <c r="J47" s="355"/>
      <c r="K47" s="355"/>
      <c r="L47" s="355"/>
      <c r="M47" s="355"/>
    </row>
    <row r="48" spans="2:13" ht="18" customHeight="1">
      <c r="B48" s="355"/>
      <c r="C48" s="355"/>
      <c r="D48" s="355"/>
      <c r="E48" s="355"/>
      <c r="F48" s="355"/>
      <c r="G48" s="355"/>
      <c r="H48" s="355"/>
      <c r="I48" s="355"/>
      <c r="J48" s="355"/>
      <c r="K48" s="355"/>
      <c r="L48" s="355"/>
      <c r="M48" s="355"/>
    </row>
    <row r="49" spans="2:13" ht="15">
      <c r="B49" s="136"/>
      <c r="C49" s="136"/>
      <c r="D49" s="136"/>
      <c r="E49" s="136"/>
      <c r="F49" s="136"/>
      <c r="G49" s="136"/>
      <c r="H49" s="136"/>
      <c r="I49" s="136"/>
      <c r="J49" s="136"/>
      <c r="K49" s="136"/>
      <c r="L49" s="136"/>
      <c r="M49" s="136"/>
    </row>
    <row r="50" spans="1:13" ht="15">
      <c r="A50" s="134" t="s">
        <v>33</v>
      </c>
      <c r="B50" s="332" t="s">
        <v>125</v>
      </c>
      <c r="C50" s="332"/>
      <c r="D50" s="332"/>
      <c r="E50" s="332"/>
      <c r="F50" s="332"/>
      <c r="G50" s="332"/>
      <c r="H50" s="332"/>
      <c r="I50" s="332"/>
      <c r="J50" s="332"/>
      <c r="K50" s="332"/>
      <c r="L50" s="332"/>
      <c r="M50" s="332"/>
    </row>
    <row r="51" spans="2:13" ht="6.75" customHeight="1">
      <c r="B51" s="136"/>
      <c r="C51" s="136"/>
      <c r="D51" s="136"/>
      <c r="E51" s="136"/>
      <c r="F51" s="136"/>
      <c r="G51" s="136"/>
      <c r="H51" s="136"/>
      <c r="I51" s="136"/>
      <c r="J51" s="136"/>
      <c r="K51" s="136"/>
      <c r="L51" s="136"/>
      <c r="M51" s="136"/>
    </row>
    <row r="52" spans="2:13" ht="17.25" customHeight="1">
      <c r="B52" s="355" t="s">
        <v>188</v>
      </c>
      <c r="C52" s="355"/>
      <c r="D52" s="355"/>
      <c r="E52" s="355"/>
      <c r="F52" s="355"/>
      <c r="G52" s="355"/>
      <c r="H52" s="355"/>
      <c r="I52" s="355"/>
      <c r="J52" s="355"/>
      <c r="K52" s="355"/>
      <c r="L52" s="355"/>
      <c r="M52" s="355"/>
    </row>
    <row r="53" spans="2:13" ht="15">
      <c r="B53" s="136"/>
      <c r="C53" s="136"/>
      <c r="D53" s="136"/>
      <c r="E53" s="136"/>
      <c r="F53" s="136"/>
      <c r="G53" s="136"/>
      <c r="H53" s="136"/>
      <c r="I53" s="136"/>
      <c r="J53" s="136"/>
      <c r="K53" s="136"/>
      <c r="L53" s="136"/>
      <c r="M53" s="136"/>
    </row>
    <row r="54" spans="1:13" ht="15">
      <c r="A54" s="134" t="s">
        <v>124</v>
      </c>
      <c r="B54" s="332" t="s">
        <v>127</v>
      </c>
      <c r="C54" s="332"/>
      <c r="D54" s="332"/>
      <c r="E54" s="332"/>
      <c r="F54" s="332"/>
      <c r="G54" s="332"/>
      <c r="H54" s="332"/>
      <c r="I54" s="332"/>
      <c r="J54" s="332"/>
      <c r="K54" s="332"/>
      <c r="L54" s="332"/>
      <c r="M54" s="332"/>
    </row>
    <row r="55" spans="2:13" ht="5.25" customHeight="1">
      <c r="B55" s="136"/>
      <c r="C55" s="136"/>
      <c r="D55" s="136"/>
      <c r="E55" s="136"/>
      <c r="F55" s="136"/>
      <c r="G55" s="136"/>
      <c r="H55" s="136"/>
      <c r="I55" s="136"/>
      <c r="J55" s="136"/>
      <c r="K55" s="136"/>
      <c r="L55" s="136"/>
      <c r="M55" s="136"/>
    </row>
    <row r="56" spans="2:13" ht="30.75" customHeight="1">
      <c r="B56" s="355" t="s">
        <v>174</v>
      </c>
      <c r="C56" s="355"/>
      <c r="D56" s="355"/>
      <c r="E56" s="355"/>
      <c r="F56" s="355"/>
      <c r="G56" s="355"/>
      <c r="H56" s="355"/>
      <c r="I56" s="355"/>
      <c r="J56" s="355"/>
      <c r="K56" s="355"/>
      <c r="L56" s="355"/>
      <c r="M56" s="355"/>
    </row>
    <row r="57" spans="2:13" ht="0.75" customHeight="1">
      <c r="B57" s="136"/>
      <c r="C57" s="136"/>
      <c r="D57" s="136"/>
      <c r="E57" s="136"/>
      <c r="F57" s="136"/>
      <c r="G57" s="136"/>
      <c r="H57" s="136"/>
      <c r="I57" s="136"/>
      <c r="J57" s="136"/>
      <c r="K57" s="136"/>
      <c r="L57" s="136"/>
      <c r="M57" s="136"/>
    </row>
    <row r="58" spans="2:13" s="142" customFormat="1" ht="31.5" customHeight="1">
      <c r="B58" s="355" t="s">
        <v>160</v>
      </c>
      <c r="C58" s="355"/>
      <c r="D58" s="355"/>
      <c r="E58" s="355"/>
      <c r="F58" s="355"/>
      <c r="G58" s="355"/>
      <c r="H58" s="355"/>
      <c r="I58" s="355"/>
      <c r="J58" s="355"/>
      <c r="K58" s="355"/>
      <c r="L58" s="355"/>
      <c r="M58" s="355"/>
    </row>
    <row r="59" spans="2:13" ht="2.25" customHeight="1">
      <c r="B59" s="136"/>
      <c r="C59" s="136"/>
      <c r="D59" s="136"/>
      <c r="E59" s="136"/>
      <c r="F59" s="136"/>
      <c r="G59" s="136"/>
      <c r="H59" s="136"/>
      <c r="I59" s="136"/>
      <c r="J59" s="136"/>
      <c r="K59" s="136"/>
      <c r="L59" s="136"/>
      <c r="M59" s="136"/>
    </row>
    <row r="60" spans="2:13" ht="15.75" customHeight="1">
      <c r="B60" s="136"/>
      <c r="C60" s="136"/>
      <c r="D60" s="136"/>
      <c r="E60" s="136"/>
      <c r="F60" s="136"/>
      <c r="G60" s="338" t="s">
        <v>161</v>
      </c>
      <c r="H60" s="338"/>
      <c r="I60" s="339"/>
      <c r="J60" s="339"/>
      <c r="K60" s="339"/>
      <c r="L60" s="338" t="s">
        <v>166</v>
      </c>
      <c r="M60" s="338"/>
    </row>
    <row r="61" spans="2:13" ht="14.25" customHeight="1">
      <c r="B61" s="136"/>
      <c r="C61" s="136"/>
      <c r="D61" s="136"/>
      <c r="E61" s="136"/>
      <c r="F61" s="136"/>
      <c r="G61" s="338" t="s">
        <v>162</v>
      </c>
      <c r="H61" s="338"/>
      <c r="I61" s="338" t="s">
        <v>164</v>
      </c>
      <c r="J61" s="338"/>
      <c r="K61" s="338"/>
      <c r="L61" s="338" t="s">
        <v>167</v>
      </c>
      <c r="M61" s="338"/>
    </row>
    <row r="62" spans="2:13" ht="14.25" customHeight="1">
      <c r="B62" s="136"/>
      <c r="C62" s="136"/>
      <c r="D62" s="136"/>
      <c r="E62" s="136"/>
      <c r="F62" s="136"/>
      <c r="G62" s="338" t="s">
        <v>163</v>
      </c>
      <c r="H62" s="338"/>
      <c r="I62" s="338" t="s">
        <v>165</v>
      </c>
      <c r="J62" s="338"/>
      <c r="K62" s="338"/>
      <c r="L62" s="338" t="s">
        <v>168</v>
      </c>
      <c r="M62" s="338"/>
    </row>
    <row r="63" spans="2:13" ht="13.5" customHeight="1">
      <c r="B63" s="136"/>
      <c r="C63" s="136"/>
      <c r="D63" s="136"/>
      <c r="E63" s="136"/>
      <c r="F63" s="136"/>
      <c r="G63" s="338" t="s">
        <v>5</v>
      </c>
      <c r="H63" s="338"/>
      <c r="I63" s="338" t="s">
        <v>5</v>
      </c>
      <c r="J63" s="338"/>
      <c r="K63" s="338"/>
      <c r="L63" s="338" t="s">
        <v>5</v>
      </c>
      <c r="M63" s="338"/>
    </row>
    <row r="64" spans="2:13" ht="2.25" customHeight="1" hidden="1">
      <c r="B64" s="136"/>
      <c r="C64" s="136"/>
      <c r="D64" s="136"/>
      <c r="E64" s="136"/>
      <c r="F64" s="136"/>
      <c r="G64" s="171"/>
      <c r="H64" s="171"/>
      <c r="I64" s="171"/>
      <c r="J64" s="171"/>
      <c r="K64" s="171"/>
      <c r="L64" s="171"/>
      <c r="M64" s="171"/>
    </row>
    <row r="65" spans="2:13" ht="14.25" customHeight="1">
      <c r="B65" s="169" t="s">
        <v>253</v>
      </c>
      <c r="C65" s="173"/>
      <c r="D65" s="173"/>
      <c r="E65" s="136"/>
      <c r="F65" s="136"/>
      <c r="G65" s="171"/>
      <c r="H65" s="171"/>
      <c r="I65" s="171"/>
      <c r="J65" s="171"/>
      <c r="K65" s="171"/>
      <c r="L65" s="171"/>
      <c r="M65" s="171"/>
    </row>
    <row r="66" spans="2:13" ht="2.25" customHeight="1">
      <c r="B66" s="136"/>
      <c r="C66" s="136"/>
      <c r="D66" s="136"/>
      <c r="E66" s="136"/>
      <c r="F66" s="136"/>
      <c r="G66" s="171"/>
      <c r="H66" s="171"/>
      <c r="I66" s="359"/>
      <c r="J66" s="359"/>
      <c r="K66" s="359"/>
      <c r="L66" s="171"/>
      <c r="M66" s="171"/>
    </row>
    <row r="67" spans="2:13" ht="15.75" customHeight="1">
      <c r="B67" s="173" t="s">
        <v>169</v>
      </c>
      <c r="C67" s="173"/>
      <c r="D67" s="173"/>
      <c r="E67" s="136"/>
      <c r="F67" s="136"/>
      <c r="G67" s="346">
        <v>1555026</v>
      </c>
      <c r="H67" s="346"/>
      <c r="I67" s="346">
        <v>24742583</v>
      </c>
      <c r="J67" s="346"/>
      <c r="K67" s="346"/>
      <c r="L67" s="349">
        <v>156924</v>
      </c>
      <c r="M67" s="349"/>
    </row>
    <row r="68" spans="2:13" ht="15.75" customHeight="1">
      <c r="B68" s="173" t="s">
        <v>170</v>
      </c>
      <c r="C68" s="173"/>
      <c r="D68" s="173"/>
      <c r="E68" s="173"/>
      <c r="F68" s="136"/>
      <c r="G68" s="346">
        <v>4556893</v>
      </c>
      <c r="H68" s="346"/>
      <c r="I68" s="347" t="s">
        <v>225</v>
      </c>
      <c r="J68" s="347"/>
      <c r="K68" s="347"/>
      <c r="L68" s="347" t="s">
        <v>225</v>
      </c>
      <c r="M68" s="347"/>
    </row>
    <row r="69" spans="2:13" ht="15.75" customHeight="1">
      <c r="B69" s="173" t="s">
        <v>210</v>
      </c>
      <c r="C69" s="173"/>
      <c r="D69" s="173"/>
      <c r="E69" s="173"/>
      <c r="F69" s="136"/>
      <c r="G69" s="349">
        <v>0</v>
      </c>
      <c r="H69" s="349"/>
      <c r="I69" s="347" t="s">
        <v>225</v>
      </c>
      <c r="J69" s="347"/>
      <c r="K69" s="347"/>
      <c r="L69" s="347" t="s">
        <v>225</v>
      </c>
      <c r="M69" s="347"/>
    </row>
    <row r="70" spans="2:13" ht="16.5" customHeight="1">
      <c r="B70" s="173" t="s">
        <v>171</v>
      </c>
      <c r="C70" s="173"/>
      <c r="D70" s="173"/>
      <c r="E70" s="172"/>
      <c r="F70" s="136"/>
      <c r="G70" s="346">
        <v>388777</v>
      </c>
      <c r="H70" s="346"/>
      <c r="I70" s="347" t="s">
        <v>225</v>
      </c>
      <c r="J70" s="347"/>
      <c r="K70" s="347"/>
      <c r="L70" s="347" t="s">
        <v>225</v>
      </c>
      <c r="M70" s="347"/>
    </row>
    <row r="71" spans="2:13" ht="3.75" customHeight="1">
      <c r="B71" s="172"/>
      <c r="C71" s="172"/>
      <c r="D71" s="172"/>
      <c r="E71" s="172"/>
      <c r="F71" s="136"/>
      <c r="G71" s="175"/>
      <c r="H71" s="175"/>
      <c r="I71" s="175"/>
      <c r="J71" s="175"/>
      <c r="K71" s="175"/>
      <c r="L71" s="175"/>
      <c r="M71" s="175"/>
    </row>
    <row r="72" spans="2:13" ht="16.5" customHeight="1" thickBot="1">
      <c r="B72" s="173" t="s">
        <v>172</v>
      </c>
      <c r="C72" s="173"/>
      <c r="D72" s="173"/>
      <c r="E72" s="173"/>
      <c r="F72" s="136"/>
      <c r="G72" s="348">
        <f>SUM(G67:H71)</f>
        <v>6500696</v>
      </c>
      <c r="H72" s="348"/>
      <c r="I72" s="348">
        <f>SUM(I66:K71)</f>
        <v>24742583</v>
      </c>
      <c r="J72" s="348"/>
      <c r="K72" s="348"/>
      <c r="L72" s="348">
        <f>SUM(L66:M71)</f>
        <v>156924</v>
      </c>
      <c r="M72" s="348"/>
    </row>
    <row r="73" spans="2:13" ht="6.75" customHeight="1" thickTop="1">
      <c r="B73" s="339"/>
      <c r="C73" s="339"/>
      <c r="D73" s="339"/>
      <c r="E73" s="339"/>
      <c r="F73" s="136"/>
      <c r="G73" s="175"/>
      <c r="H73" s="136"/>
      <c r="I73" s="136"/>
      <c r="J73" s="136"/>
      <c r="K73" s="136"/>
      <c r="L73" s="136"/>
      <c r="M73" s="136"/>
    </row>
    <row r="74" spans="2:13" ht="12.75" customHeight="1">
      <c r="B74" s="169" t="s">
        <v>254</v>
      </c>
      <c r="C74" s="173"/>
      <c r="D74" s="173"/>
      <c r="E74" s="136"/>
      <c r="F74" s="136"/>
      <c r="G74" s="171"/>
      <c r="H74" s="171"/>
      <c r="I74" s="171"/>
      <c r="J74" s="171"/>
      <c r="K74" s="171"/>
      <c r="L74" s="171"/>
      <c r="M74" s="171"/>
    </row>
    <row r="75" spans="2:13" ht="3" customHeight="1">
      <c r="B75" s="136"/>
      <c r="C75" s="136"/>
      <c r="D75" s="136"/>
      <c r="E75" s="136"/>
      <c r="F75" s="136"/>
      <c r="G75" s="171"/>
      <c r="H75" s="171"/>
      <c r="I75" s="359"/>
      <c r="J75" s="359"/>
      <c r="K75" s="359"/>
      <c r="L75" s="171"/>
      <c r="M75" s="171"/>
    </row>
    <row r="76" spans="2:13" ht="14.25" customHeight="1">
      <c r="B76" s="173" t="s">
        <v>169</v>
      </c>
      <c r="C76" s="173"/>
      <c r="D76" s="173"/>
      <c r="E76" s="136"/>
      <c r="F76" s="136"/>
      <c r="G76" s="337">
        <v>496058</v>
      </c>
      <c r="H76" s="337"/>
      <c r="I76" s="337">
        <v>24470973</v>
      </c>
      <c r="J76" s="337"/>
      <c r="K76" s="337"/>
      <c r="L76" s="337">
        <v>4105</v>
      </c>
      <c r="M76" s="337"/>
    </row>
    <row r="77" spans="2:13" ht="14.25" customHeight="1">
      <c r="B77" s="173" t="s">
        <v>170</v>
      </c>
      <c r="C77" s="173"/>
      <c r="D77" s="173"/>
      <c r="E77" s="136"/>
      <c r="F77" s="136"/>
      <c r="G77" s="337">
        <v>522447</v>
      </c>
      <c r="H77" s="337"/>
      <c r="I77" s="174"/>
      <c r="J77" s="174"/>
      <c r="K77" s="174">
        <v>0</v>
      </c>
      <c r="L77" s="174"/>
      <c r="M77" s="174">
        <v>0</v>
      </c>
    </row>
    <row r="78" spans="2:13" ht="14.25" customHeight="1">
      <c r="B78" s="340" t="s">
        <v>217</v>
      </c>
      <c r="C78" s="340"/>
      <c r="D78" s="340"/>
      <c r="E78" s="136"/>
      <c r="F78" s="136"/>
      <c r="G78" s="224"/>
      <c r="H78" s="224">
        <v>25570</v>
      </c>
      <c r="I78" s="174"/>
      <c r="J78" s="174"/>
      <c r="K78" s="174">
        <v>0</v>
      </c>
      <c r="L78" s="174"/>
      <c r="M78" s="174">
        <v>0</v>
      </c>
    </row>
    <row r="79" spans="2:13" ht="16.5" customHeight="1">
      <c r="B79" s="173" t="s">
        <v>171</v>
      </c>
      <c r="C79" s="173"/>
      <c r="D79" s="173"/>
      <c r="E79" s="172"/>
      <c r="F79" s="136"/>
      <c r="G79" s="337">
        <v>650005</v>
      </c>
      <c r="H79" s="337"/>
      <c r="I79" s="337">
        <v>0</v>
      </c>
      <c r="J79" s="337"/>
      <c r="K79" s="337"/>
      <c r="L79" s="337">
        <v>0</v>
      </c>
      <c r="M79" s="337"/>
    </row>
    <row r="80" spans="2:13" ht="2.25" customHeight="1">
      <c r="B80" s="172"/>
      <c r="C80" s="172"/>
      <c r="D80" s="172"/>
      <c r="E80" s="172"/>
      <c r="F80" s="136"/>
      <c r="G80" s="175"/>
      <c r="H80" s="175"/>
      <c r="I80" s="175"/>
      <c r="J80" s="175"/>
      <c r="K80" s="175"/>
      <c r="L80" s="175"/>
      <c r="M80" s="175"/>
    </row>
    <row r="81" spans="2:13" ht="16.5" customHeight="1" thickBot="1">
      <c r="B81" s="173" t="s">
        <v>172</v>
      </c>
      <c r="C81" s="173"/>
      <c r="D81" s="173"/>
      <c r="E81" s="173"/>
      <c r="F81" s="136"/>
      <c r="G81" s="348">
        <f>SUM(G76:H80)</f>
        <v>1694080</v>
      </c>
      <c r="H81" s="348"/>
      <c r="I81" s="348">
        <f>SUM(I75:K80)</f>
        <v>24470973</v>
      </c>
      <c r="J81" s="348"/>
      <c r="K81" s="348"/>
      <c r="L81" s="348">
        <f>SUM(L75:M80)</f>
        <v>4105</v>
      </c>
      <c r="M81" s="348"/>
    </row>
    <row r="82" spans="2:13" ht="6.75" customHeight="1" thickTop="1">
      <c r="B82" s="173"/>
      <c r="C82" s="173"/>
      <c r="D82" s="173"/>
      <c r="E82" s="173"/>
      <c r="F82" s="136"/>
      <c r="G82" s="222"/>
      <c r="H82" s="222"/>
      <c r="I82" s="222"/>
      <c r="J82" s="222"/>
      <c r="K82" s="222"/>
      <c r="L82" s="222"/>
      <c r="M82" s="222"/>
    </row>
    <row r="83" spans="2:13" ht="8.25" customHeight="1">
      <c r="B83" s="172"/>
      <c r="C83" s="172"/>
      <c r="D83" s="172"/>
      <c r="E83" s="172"/>
      <c r="F83" s="136"/>
      <c r="G83" s="136"/>
      <c r="H83" s="136"/>
      <c r="I83" s="136"/>
      <c r="J83" s="136"/>
      <c r="K83" s="136"/>
      <c r="L83" s="136"/>
      <c r="M83" s="136"/>
    </row>
    <row r="84" spans="1:13" ht="15">
      <c r="A84" s="134" t="s">
        <v>126</v>
      </c>
      <c r="B84" s="332" t="s">
        <v>128</v>
      </c>
      <c r="C84" s="332"/>
      <c r="D84" s="332"/>
      <c r="E84" s="332"/>
      <c r="F84" s="332"/>
      <c r="G84" s="332"/>
      <c r="H84" s="332"/>
      <c r="I84" s="332"/>
      <c r="J84" s="332"/>
      <c r="K84" s="332"/>
      <c r="L84" s="332"/>
      <c r="M84" s="332"/>
    </row>
    <row r="85" spans="1:13" ht="6" customHeight="1">
      <c r="A85" s="134"/>
      <c r="B85" s="137"/>
      <c r="C85" s="137"/>
      <c r="D85" s="137"/>
      <c r="E85" s="137"/>
      <c r="F85" s="137"/>
      <c r="G85" s="137"/>
      <c r="H85" s="137"/>
      <c r="I85" s="137"/>
      <c r="J85" s="137"/>
      <c r="K85" s="137"/>
      <c r="L85" s="137"/>
      <c r="M85" s="137"/>
    </row>
    <row r="86" spans="2:13" ht="15">
      <c r="B86" s="334" t="s">
        <v>189</v>
      </c>
      <c r="C86" s="334"/>
      <c r="D86" s="334"/>
      <c r="E86" s="334"/>
      <c r="F86" s="334"/>
      <c r="G86" s="334"/>
      <c r="H86" s="334"/>
      <c r="I86" s="334"/>
      <c r="J86" s="334"/>
      <c r="K86" s="334"/>
      <c r="L86" s="334"/>
      <c r="M86" s="334"/>
    </row>
    <row r="87" spans="2:13" ht="15" customHeight="1">
      <c r="B87" s="355" t="s">
        <v>190</v>
      </c>
      <c r="C87" s="355"/>
      <c r="D87" s="355"/>
      <c r="E87" s="355"/>
      <c r="F87" s="355"/>
      <c r="G87" s="355"/>
      <c r="H87" s="355"/>
      <c r="I87" s="355"/>
      <c r="J87" s="355"/>
      <c r="K87" s="355"/>
      <c r="L87" s="355"/>
      <c r="M87" s="355"/>
    </row>
    <row r="88" spans="2:13" ht="6.75" customHeight="1">
      <c r="B88" s="136"/>
      <c r="C88" s="136"/>
      <c r="D88" s="136"/>
      <c r="E88" s="136"/>
      <c r="F88" s="136"/>
      <c r="G88" s="136"/>
      <c r="H88" s="136"/>
      <c r="I88" s="136"/>
      <c r="J88" s="136"/>
      <c r="K88" s="136"/>
      <c r="L88" s="136"/>
      <c r="M88" s="136"/>
    </row>
    <row r="89" spans="1:13" ht="15">
      <c r="A89" s="134" t="s">
        <v>34</v>
      </c>
      <c r="B89" s="332" t="s">
        <v>129</v>
      </c>
      <c r="C89" s="332"/>
      <c r="D89" s="332"/>
      <c r="E89" s="332"/>
      <c r="F89" s="332"/>
      <c r="G89" s="332"/>
      <c r="H89" s="332"/>
      <c r="I89" s="332"/>
      <c r="J89" s="332"/>
      <c r="K89" s="332"/>
      <c r="L89" s="332"/>
      <c r="M89" s="332"/>
    </row>
    <row r="90" spans="2:13" ht="4.5" customHeight="1">
      <c r="B90" s="136"/>
      <c r="C90" s="136"/>
      <c r="D90" s="136"/>
      <c r="E90" s="136"/>
      <c r="F90" s="136"/>
      <c r="G90" s="136"/>
      <c r="H90" s="136"/>
      <c r="I90" s="136"/>
      <c r="J90" s="136"/>
      <c r="K90" s="136"/>
      <c r="L90" s="136"/>
      <c r="M90" s="136"/>
    </row>
    <row r="91" spans="2:13" ht="30.75" customHeight="1">
      <c r="B91" s="355" t="s">
        <v>191</v>
      </c>
      <c r="C91" s="355"/>
      <c r="D91" s="355"/>
      <c r="E91" s="355"/>
      <c r="F91" s="355"/>
      <c r="G91" s="355"/>
      <c r="H91" s="355"/>
      <c r="I91" s="355"/>
      <c r="J91" s="355"/>
      <c r="K91" s="355"/>
      <c r="L91" s="355"/>
      <c r="M91" s="355"/>
    </row>
    <row r="92" spans="2:13" ht="4.5" customHeight="1">
      <c r="B92" s="136"/>
      <c r="C92" s="136"/>
      <c r="D92" s="136"/>
      <c r="E92" s="136"/>
      <c r="F92" s="136"/>
      <c r="G92" s="136"/>
      <c r="H92" s="136"/>
      <c r="I92" s="136"/>
      <c r="J92" s="136"/>
      <c r="K92" s="136"/>
      <c r="L92" s="136"/>
      <c r="M92" s="136"/>
    </row>
    <row r="93" spans="1:7" ht="13.5" customHeight="1">
      <c r="A93" s="134" t="s">
        <v>192</v>
      </c>
      <c r="B93" s="141" t="s">
        <v>35</v>
      </c>
      <c r="G93" s="141"/>
    </row>
    <row r="94" spans="2:13" ht="4.5" customHeight="1">
      <c r="B94" s="136"/>
      <c r="C94" s="136"/>
      <c r="D94" s="136"/>
      <c r="E94" s="136"/>
      <c r="F94" s="136"/>
      <c r="G94" s="136"/>
      <c r="H94" s="136"/>
      <c r="I94" s="136"/>
      <c r="J94" s="136"/>
      <c r="K94" s="136"/>
      <c r="L94" s="136"/>
      <c r="M94" s="136"/>
    </row>
    <row r="95" spans="2:13" ht="14.25" customHeight="1">
      <c r="B95" s="335" t="s">
        <v>193</v>
      </c>
      <c r="C95" s="335"/>
      <c r="D95" s="335"/>
      <c r="E95" s="335"/>
      <c r="F95" s="335"/>
      <c r="G95" s="335"/>
      <c r="H95" s="335"/>
      <c r="I95" s="335"/>
      <c r="J95" s="335"/>
      <c r="K95" s="335"/>
      <c r="L95" s="335"/>
      <c r="M95" s="335"/>
    </row>
    <row r="96" spans="1:13" ht="6" customHeight="1">
      <c r="A96" s="134"/>
      <c r="B96" s="354"/>
      <c r="C96" s="354"/>
      <c r="D96" s="354"/>
      <c r="E96" s="354"/>
      <c r="F96" s="354"/>
      <c r="G96" s="354"/>
      <c r="H96" s="354"/>
      <c r="I96" s="354"/>
      <c r="J96" s="354"/>
      <c r="K96" s="354"/>
      <c r="L96" s="354"/>
      <c r="M96" s="354"/>
    </row>
    <row r="97" spans="1:13" ht="15">
      <c r="A97" s="134" t="s">
        <v>36</v>
      </c>
      <c r="B97" s="354" t="s">
        <v>130</v>
      </c>
      <c r="C97" s="354"/>
      <c r="D97" s="354"/>
      <c r="E97" s="354"/>
      <c r="F97" s="354"/>
      <c r="G97" s="354"/>
      <c r="H97" s="354"/>
      <c r="I97" s="354"/>
      <c r="J97" s="354"/>
      <c r="K97" s="354"/>
      <c r="L97" s="354"/>
      <c r="M97" s="354"/>
    </row>
    <row r="98" spans="2:13" ht="4.5" customHeight="1">
      <c r="B98" s="356"/>
      <c r="C98" s="356"/>
      <c r="D98" s="356"/>
      <c r="E98" s="356"/>
      <c r="F98" s="356"/>
      <c r="G98" s="356"/>
      <c r="H98" s="356"/>
      <c r="I98" s="356"/>
      <c r="J98" s="356"/>
      <c r="K98" s="356"/>
      <c r="L98" s="356"/>
      <c r="M98" s="356"/>
    </row>
    <row r="99" spans="2:13" ht="15">
      <c r="B99" s="333" t="s">
        <v>255</v>
      </c>
      <c r="C99" s="333"/>
      <c r="D99" s="333"/>
      <c r="E99" s="333"/>
      <c r="F99" s="333"/>
      <c r="G99" s="333"/>
      <c r="H99" s="333"/>
      <c r="I99" s="333"/>
      <c r="J99" s="333"/>
      <c r="K99" s="333"/>
      <c r="L99" s="333"/>
      <c r="M99" s="333"/>
    </row>
    <row r="100" spans="1:2" ht="5.25" customHeight="1">
      <c r="A100" s="134"/>
      <c r="B100" s="138"/>
    </row>
    <row r="101" spans="1:2" ht="15">
      <c r="A101" s="134" t="s">
        <v>37</v>
      </c>
      <c r="B101" s="134" t="s">
        <v>38</v>
      </c>
    </row>
    <row r="102" spans="1:13" s="146" customFormat="1" ht="12.75" customHeight="1">
      <c r="A102" s="344"/>
      <c r="B102" s="358" t="s">
        <v>279</v>
      </c>
      <c r="C102" s="358"/>
      <c r="D102" s="358"/>
      <c r="E102" s="358"/>
      <c r="F102" s="358"/>
      <c r="G102" s="358"/>
      <c r="H102" s="358"/>
      <c r="I102" s="358"/>
      <c r="J102" s="358"/>
      <c r="K102" s="358"/>
      <c r="L102" s="358"/>
      <c r="M102" s="358"/>
    </row>
    <row r="103" spans="2:13" s="146" customFormat="1" ht="6.75" customHeight="1">
      <c r="B103" s="357"/>
      <c r="C103" s="357"/>
      <c r="D103" s="357"/>
      <c r="E103" s="357"/>
      <c r="F103" s="357"/>
      <c r="G103" s="330"/>
      <c r="H103" s="330"/>
      <c r="I103" s="330"/>
      <c r="J103" s="330"/>
      <c r="K103" s="330"/>
      <c r="L103" s="150"/>
      <c r="M103" s="150"/>
    </row>
    <row r="104" spans="2:13" s="146" customFormat="1" ht="14.25" customHeight="1" hidden="1">
      <c r="B104" s="331"/>
      <c r="C104" s="331"/>
      <c r="D104" s="331"/>
      <c r="E104" s="331"/>
      <c r="F104" s="331"/>
      <c r="G104" s="330"/>
      <c r="H104" s="330"/>
      <c r="I104" s="330"/>
      <c r="J104" s="330"/>
      <c r="K104" s="330"/>
      <c r="L104" s="150"/>
      <c r="M104" s="150"/>
    </row>
    <row r="105" spans="2:13" s="146" customFormat="1" ht="14.25" customHeight="1" hidden="1">
      <c r="B105" s="358"/>
      <c r="C105" s="358"/>
      <c r="D105" s="358"/>
      <c r="E105" s="358"/>
      <c r="F105" s="358"/>
      <c r="G105" s="358"/>
      <c r="H105" s="358"/>
      <c r="I105" s="330"/>
      <c r="J105" s="330"/>
      <c r="K105" s="330"/>
      <c r="L105" s="343"/>
      <c r="M105" s="343"/>
    </row>
    <row r="106" spans="2:13" ht="12" customHeight="1" hidden="1">
      <c r="B106" s="139"/>
      <c r="C106" s="139"/>
      <c r="D106" s="139"/>
      <c r="E106" s="139"/>
      <c r="F106" s="139"/>
      <c r="G106" s="139"/>
      <c r="H106" s="139"/>
      <c r="I106" s="139"/>
      <c r="J106" s="139"/>
      <c r="K106" s="139"/>
      <c r="L106" s="139"/>
      <c r="M106" s="139"/>
    </row>
    <row r="107" spans="2:17" ht="3" customHeight="1">
      <c r="B107" s="136"/>
      <c r="C107" s="136"/>
      <c r="D107" s="136"/>
      <c r="E107" s="136"/>
      <c r="F107" s="136"/>
      <c r="G107" s="136"/>
      <c r="H107" s="136"/>
      <c r="I107" s="136"/>
      <c r="J107" s="136"/>
      <c r="K107" s="136"/>
      <c r="L107" s="136"/>
      <c r="M107" s="136"/>
      <c r="N107" s="136"/>
      <c r="O107" s="136"/>
      <c r="P107" s="136"/>
      <c r="Q107" s="136"/>
    </row>
    <row r="108" spans="1:17" ht="13.5" customHeight="1">
      <c r="A108" s="134" t="s">
        <v>208</v>
      </c>
      <c r="B108" s="332" t="s">
        <v>131</v>
      </c>
      <c r="C108" s="332"/>
      <c r="D108" s="332"/>
      <c r="E108" s="332"/>
      <c r="F108" s="332"/>
      <c r="G108" s="332"/>
      <c r="H108" s="332"/>
      <c r="I108" s="332"/>
      <c r="J108" s="332"/>
      <c r="K108" s="332"/>
      <c r="L108" s="332"/>
      <c r="M108" s="332"/>
      <c r="N108" s="136"/>
      <c r="O108" s="136"/>
      <c r="P108" s="136"/>
      <c r="Q108" s="136"/>
    </row>
    <row r="109" spans="1:17" ht="15">
      <c r="A109" s="134"/>
      <c r="B109" s="137"/>
      <c r="C109" s="137"/>
      <c r="D109" s="137"/>
      <c r="E109" s="137"/>
      <c r="F109" s="137"/>
      <c r="G109" s="137"/>
      <c r="H109" s="137"/>
      <c r="I109" s="359" t="s">
        <v>79</v>
      </c>
      <c r="J109" s="359"/>
      <c r="K109" s="359"/>
      <c r="L109" s="359" t="s">
        <v>194</v>
      </c>
      <c r="M109" s="359"/>
      <c r="N109" s="136"/>
      <c r="O109" s="136"/>
      <c r="P109" s="136"/>
      <c r="Q109" s="136"/>
    </row>
    <row r="110" spans="1:17" ht="13.5" customHeight="1">
      <c r="A110" s="134"/>
      <c r="B110" s="137"/>
      <c r="C110" s="137"/>
      <c r="D110" s="137"/>
      <c r="E110" s="137"/>
      <c r="F110" s="137"/>
      <c r="G110" s="137"/>
      <c r="H110" s="137"/>
      <c r="I110" s="147" t="s">
        <v>234</v>
      </c>
      <c r="J110" s="147"/>
      <c r="K110" s="147" t="s">
        <v>235</v>
      </c>
      <c r="L110" s="147" t="s">
        <v>234</v>
      </c>
      <c r="M110" s="147" t="s">
        <v>235</v>
      </c>
      <c r="N110" s="136"/>
      <c r="O110" s="136"/>
      <c r="P110" s="136"/>
      <c r="Q110" s="136"/>
    </row>
    <row r="111" spans="1:17" ht="15">
      <c r="A111" s="134"/>
      <c r="B111" s="137"/>
      <c r="C111" s="137"/>
      <c r="D111" s="137"/>
      <c r="E111" s="137"/>
      <c r="F111" s="137"/>
      <c r="G111" s="137"/>
      <c r="H111" s="137"/>
      <c r="I111" s="151" t="s">
        <v>5</v>
      </c>
      <c r="J111" s="151"/>
      <c r="K111" s="151" t="s">
        <v>5</v>
      </c>
      <c r="L111" s="151" t="s">
        <v>5</v>
      </c>
      <c r="M111" s="151" t="s">
        <v>5</v>
      </c>
      <c r="N111" s="136"/>
      <c r="O111" s="136"/>
      <c r="P111" s="136"/>
      <c r="Q111" s="136"/>
    </row>
    <row r="112" spans="1:17" ht="14.25" customHeight="1">
      <c r="A112" s="134"/>
      <c r="B112" s="355" t="s">
        <v>195</v>
      </c>
      <c r="C112" s="355"/>
      <c r="D112" s="355"/>
      <c r="E112" s="355"/>
      <c r="F112" s="355"/>
      <c r="G112" s="355"/>
      <c r="H112" s="137"/>
      <c r="I112" s="150"/>
      <c r="J112" s="150"/>
      <c r="K112" s="150"/>
      <c r="L112" s="150"/>
      <c r="M112" s="150"/>
      <c r="N112" s="136"/>
      <c r="O112" s="136"/>
      <c r="P112" s="136"/>
      <c r="Q112" s="136"/>
    </row>
    <row r="113" spans="1:17" ht="15">
      <c r="A113" s="134"/>
      <c r="B113" s="361" t="s">
        <v>196</v>
      </c>
      <c r="C113" s="355"/>
      <c r="D113" s="355"/>
      <c r="E113" s="355"/>
      <c r="F113" s="355"/>
      <c r="G113" s="355"/>
      <c r="H113" s="137"/>
      <c r="I113" s="188">
        <v>56092</v>
      </c>
      <c r="J113" s="188"/>
      <c r="K113" s="157">
        <v>39784</v>
      </c>
      <c r="L113" s="188">
        <v>56092</v>
      </c>
      <c r="M113" s="157">
        <v>39784</v>
      </c>
      <c r="N113" s="136"/>
      <c r="O113" s="136"/>
      <c r="P113" s="136"/>
      <c r="Q113" s="136"/>
    </row>
    <row r="114" spans="1:17" ht="3.75" customHeight="1">
      <c r="A114" s="134"/>
      <c r="B114" s="359"/>
      <c r="C114" s="359"/>
      <c r="D114" s="359"/>
      <c r="E114" s="359"/>
      <c r="F114" s="359"/>
      <c r="G114" s="359"/>
      <c r="H114" s="359"/>
      <c r="I114" s="157"/>
      <c r="J114" s="157"/>
      <c r="K114" s="157"/>
      <c r="L114" s="157"/>
      <c r="N114" s="136"/>
      <c r="O114" s="136"/>
      <c r="P114" s="136"/>
      <c r="Q114" s="136"/>
    </row>
    <row r="115" spans="1:17" ht="15" customHeight="1">
      <c r="A115" s="134"/>
      <c r="B115" s="340" t="s">
        <v>197</v>
      </c>
      <c r="C115" s="340"/>
      <c r="D115" s="340"/>
      <c r="E115" s="340"/>
      <c r="F115" s="340"/>
      <c r="G115" s="340"/>
      <c r="H115" s="340"/>
      <c r="I115" s="157"/>
      <c r="J115" s="157"/>
      <c r="K115" s="157"/>
      <c r="L115" s="157"/>
      <c r="M115" s="178"/>
      <c r="N115" s="136"/>
      <c r="O115" s="136"/>
      <c r="P115" s="136"/>
      <c r="Q115" s="136"/>
    </row>
    <row r="116" spans="1:13" ht="14.25" customHeight="1">
      <c r="A116" s="134"/>
      <c r="B116" s="361" t="s">
        <v>198</v>
      </c>
      <c r="C116" s="355"/>
      <c r="D116" s="355"/>
      <c r="E116" s="355"/>
      <c r="F116" s="355"/>
      <c r="G116" s="355"/>
      <c r="I116" s="188">
        <v>24630</v>
      </c>
      <c r="J116" s="188"/>
      <c r="K116" s="157">
        <v>7720</v>
      </c>
      <c r="L116" s="188">
        <v>24630</v>
      </c>
      <c r="M116" s="157">
        <v>7720</v>
      </c>
    </row>
    <row r="117" spans="1:17" ht="4.5" customHeight="1">
      <c r="A117" s="134"/>
      <c r="B117" s="236"/>
      <c r="C117" s="236"/>
      <c r="D117" s="236"/>
      <c r="E117" s="236"/>
      <c r="F117" s="236"/>
      <c r="G117" s="236"/>
      <c r="H117" s="236"/>
      <c r="I117" s="157"/>
      <c r="J117" s="157"/>
      <c r="K117" s="157"/>
      <c r="L117" s="157"/>
      <c r="M117" s="178"/>
      <c r="N117" s="136"/>
      <c r="O117" s="136"/>
      <c r="P117" s="136"/>
      <c r="Q117" s="136"/>
    </row>
    <row r="118" spans="1:17" ht="15" customHeight="1">
      <c r="A118" s="134"/>
      <c r="B118" s="340" t="s">
        <v>231</v>
      </c>
      <c r="C118" s="340"/>
      <c r="D118" s="340"/>
      <c r="E118" s="340"/>
      <c r="F118" s="340"/>
      <c r="G118" s="340"/>
      <c r="H118" s="340"/>
      <c r="I118" s="157"/>
      <c r="J118" s="157"/>
      <c r="K118" s="157"/>
      <c r="L118" s="157"/>
      <c r="M118" s="178"/>
      <c r="N118" s="136"/>
      <c r="O118" s="136"/>
      <c r="P118" s="136"/>
      <c r="Q118" s="136"/>
    </row>
    <row r="119" spans="2:13" ht="15">
      <c r="B119" s="361" t="s">
        <v>196</v>
      </c>
      <c r="C119" s="355"/>
      <c r="D119" s="355"/>
      <c r="E119" s="355"/>
      <c r="F119" s="355"/>
      <c r="G119" s="355"/>
      <c r="I119" s="188">
        <v>67500</v>
      </c>
      <c r="K119" s="188">
        <v>67500</v>
      </c>
      <c r="L119" s="188">
        <v>67500</v>
      </c>
      <c r="M119" s="157">
        <v>67500</v>
      </c>
    </row>
    <row r="120" spans="1:2" ht="3" customHeight="1">
      <c r="A120" s="134"/>
      <c r="B120" s="141"/>
    </row>
    <row r="121" spans="1:2" ht="15" hidden="1">
      <c r="A121" s="134"/>
      <c r="B121" s="141"/>
    </row>
    <row r="122" spans="2:16" ht="18" customHeight="1">
      <c r="B122" s="396" t="s">
        <v>199</v>
      </c>
      <c r="C122" s="396"/>
      <c r="D122" s="396"/>
      <c r="E122" s="396"/>
      <c r="F122" s="396"/>
      <c r="G122" s="396"/>
      <c r="H122" s="396"/>
      <c r="I122" s="396"/>
      <c r="J122" s="396"/>
      <c r="K122" s="396"/>
      <c r="L122" s="396"/>
      <c r="M122" s="396"/>
      <c r="N122" s="166"/>
      <c r="O122" s="166"/>
      <c r="P122" s="166"/>
    </row>
    <row r="123" spans="1:13" ht="16.5" customHeight="1">
      <c r="A123" s="360" t="s">
        <v>222</v>
      </c>
      <c r="B123" s="360"/>
      <c r="C123" s="360"/>
      <c r="D123" s="360"/>
      <c r="E123" s="360"/>
      <c r="F123" s="360"/>
      <c r="G123" s="360"/>
      <c r="H123" s="360"/>
      <c r="I123" s="360"/>
      <c r="J123" s="360"/>
      <c r="K123" s="360"/>
      <c r="L123" s="360"/>
      <c r="M123" s="360"/>
    </row>
    <row r="124" spans="1:13" ht="16.5" customHeight="1">
      <c r="A124" s="360"/>
      <c r="B124" s="360"/>
      <c r="C124" s="360"/>
      <c r="D124" s="360"/>
      <c r="E124" s="360"/>
      <c r="F124" s="360"/>
      <c r="G124" s="360"/>
      <c r="H124" s="360"/>
      <c r="I124" s="360"/>
      <c r="J124" s="360"/>
      <c r="K124" s="360"/>
      <c r="L124" s="360"/>
      <c r="M124" s="360"/>
    </row>
    <row r="125" spans="1:13" ht="9.75" customHeight="1">
      <c r="A125" s="143"/>
      <c r="B125" s="143"/>
      <c r="C125" s="143"/>
      <c r="D125" s="143"/>
      <c r="E125" s="143"/>
      <c r="F125" s="143"/>
      <c r="G125" s="143"/>
      <c r="H125" s="143"/>
      <c r="I125" s="143"/>
      <c r="J125" s="143"/>
      <c r="L125" s="143"/>
      <c r="M125" s="143"/>
    </row>
    <row r="126" spans="1:13" ht="12" customHeight="1">
      <c r="A126" s="134" t="s">
        <v>39</v>
      </c>
      <c r="B126" s="141" t="s">
        <v>40</v>
      </c>
      <c r="C126" s="144"/>
      <c r="D126" s="144"/>
      <c r="E126" s="144"/>
      <c r="F126" s="144"/>
      <c r="G126" s="144"/>
      <c r="H126" s="144"/>
      <c r="I126" s="144"/>
      <c r="J126" s="144"/>
      <c r="L126" s="144"/>
      <c r="M126" s="144"/>
    </row>
    <row r="127" spans="1:13" ht="12" customHeight="1">
      <c r="A127" s="134"/>
      <c r="B127" s="141"/>
      <c r="C127" s="144"/>
      <c r="D127" s="144"/>
      <c r="E127" s="144"/>
      <c r="F127" s="144"/>
      <c r="G127" s="144"/>
      <c r="H127" s="144"/>
      <c r="I127" s="144"/>
      <c r="J127" s="144"/>
      <c r="K127" s="144"/>
      <c r="L127" s="144"/>
      <c r="M127" s="145"/>
    </row>
    <row r="128" spans="1:17" ht="14.25" customHeight="1">
      <c r="A128" s="134"/>
      <c r="B128" s="141"/>
      <c r="C128" s="144"/>
      <c r="D128" s="144"/>
      <c r="E128" s="144"/>
      <c r="F128" s="421" t="s">
        <v>148</v>
      </c>
      <c r="G128" s="421"/>
      <c r="H128" s="421"/>
      <c r="I128" s="421"/>
      <c r="J128" s="223"/>
      <c r="K128" s="421" t="s">
        <v>209</v>
      </c>
      <c r="L128" s="422"/>
      <c r="M128" s="422"/>
      <c r="N128" s="146"/>
      <c r="O128" s="146"/>
      <c r="P128" s="146"/>
      <c r="Q128" s="146"/>
    </row>
    <row r="129" spans="6:17" s="134" customFormat="1" ht="12" customHeight="1">
      <c r="F129" s="147" t="s">
        <v>234</v>
      </c>
      <c r="G129" s="147" t="s">
        <v>229</v>
      </c>
      <c r="H129" s="176" t="s">
        <v>149</v>
      </c>
      <c r="I129" s="147" t="s">
        <v>235</v>
      </c>
      <c r="J129" s="176" t="s">
        <v>149</v>
      </c>
      <c r="K129" s="147" t="s">
        <v>234</v>
      </c>
      <c r="L129" s="147" t="s">
        <v>235</v>
      </c>
      <c r="M129" s="176" t="s">
        <v>149</v>
      </c>
      <c r="N129" s="148"/>
      <c r="O129" s="148"/>
      <c r="P129" s="149"/>
      <c r="Q129" s="150"/>
    </row>
    <row r="130" spans="5:17" s="134" customFormat="1" ht="12" customHeight="1">
      <c r="E130" s="149"/>
      <c r="F130" s="151" t="s">
        <v>5</v>
      </c>
      <c r="G130" s="151" t="s">
        <v>5</v>
      </c>
      <c r="H130" s="177" t="s">
        <v>150</v>
      </c>
      <c r="I130" s="151" t="s">
        <v>5</v>
      </c>
      <c r="J130" s="177" t="s">
        <v>150</v>
      </c>
      <c r="K130" s="151" t="s">
        <v>5</v>
      </c>
      <c r="L130" s="151" t="s">
        <v>5</v>
      </c>
      <c r="M130" s="177" t="s">
        <v>150</v>
      </c>
      <c r="N130" s="149"/>
      <c r="O130" s="149"/>
      <c r="P130" s="150"/>
      <c r="Q130" s="150"/>
    </row>
    <row r="131" spans="5:17" s="134" customFormat="1" ht="12" customHeight="1">
      <c r="E131" s="152"/>
      <c r="F131" s="152"/>
      <c r="G131" s="153"/>
      <c r="H131" s="152"/>
      <c r="I131" s="154"/>
      <c r="J131" s="152"/>
      <c r="K131" s="152"/>
      <c r="L131" s="152"/>
      <c r="N131" s="152"/>
      <c r="O131" s="152"/>
      <c r="P131" s="154"/>
      <c r="Q131" s="154"/>
    </row>
    <row r="132" spans="5:17" ht="1.5" customHeight="1">
      <c r="E132" s="146"/>
      <c r="F132" s="146"/>
      <c r="G132" s="146"/>
      <c r="H132" s="146"/>
      <c r="I132" s="155"/>
      <c r="J132" s="146"/>
      <c r="K132" s="146"/>
      <c r="L132" s="146"/>
      <c r="N132" s="146"/>
      <c r="O132" s="146"/>
      <c r="P132" s="155"/>
      <c r="Q132" s="155"/>
    </row>
    <row r="133" spans="2:17" ht="12" customHeight="1">
      <c r="B133" s="134" t="s">
        <v>11</v>
      </c>
      <c r="E133" s="156"/>
      <c r="F133" s="188">
        <f>CIS!F20</f>
        <v>6500696</v>
      </c>
      <c r="G133" s="158">
        <v>1852714</v>
      </c>
      <c r="H133" s="215">
        <f>(F133-G133)/G133</f>
        <v>2.508742309930189</v>
      </c>
      <c r="I133" s="188">
        <f>CIS!H20</f>
        <v>1694080</v>
      </c>
      <c r="J133" s="215">
        <f>(F133-I133)/I133</f>
        <v>2.8373016622591614</v>
      </c>
      <c r="K133" s="157">
        <f>CIS!J20</f>
        <v>6500696</v>
      </c>
      <c r="L133" s="157">
        <f>CIS!L20</f>
        <v>1694080</v>
      </c>
      <c r="M133" s="218">
        <f>(K133-L133)/L133</f>
        <v>2.8373016622591614</v>
      </c>
      <c r="N133" s="159"/>
      <c r="O133" s="159"/>
      <c r="P133" s="156"/>
      <c r="Q133" s="156"/>
    </row>
    <row r="134" spans="5:17" ht="6.75" customHeight="1">
      <c r="E134" s="156"/>
      <c r="F134" s="157"/>
      <c r="G134" s="158"/>
      <c r="H134" s="215"/>
      <c r="I134" s="157"/>
      <c r="J134" s="215"/>
      <c r="K134" s="157"/>
      <c r="L134" s="157"/>
      <c r="M134" s="219"/>
      <c r="N134" s="146"/>
      <c r="O134" s="146"/>
      <c r="P134" s="156"/>
      <c r="Q134" s="156"/>
    </row>
    <row r="135" spans="3:17" ht="12" customHeight="1">
      <c r="C135" s="131" t="s">
        <v>8</v>
      </c>
      <c r="D135" s="146"/>
      <c r="E135" s="156"/>
      <c r="F135" s="188">
        <f>CIS!F22</f>
        <v>-5259372</v>
      </c>
      <c r="G135" s="158">
        <v>-2104287</v>
      </c>
      <c r="H135" s="215">
        <f>(-(F135-G135)/G135)</f>
        <v>-1.4993605910220422</v>
      </c>
      <c r="I135" s="188">
        <f>CIS!H22</f>
        <v>-1665503</v>
      </c>
      <c r="J135" s="215">
        <f>-(F135-I135)/I135</f>
        <v>-2.1578279955064628</v>
      </c>
      <c r="K135" s="157">
        <f>CIS!J22</f>
        <v>-5259372</v>
      </c>
      <c r="L135" s="157">
        <f>CIS!L22</f>
        <v>-1665503</v>
      </c>
      <c r="M135" s="218">
        <f>-(K135-L135)/L135</f>
        <v>-2.1578279955064628</v>
      </c>
      <c r="N135" s="159"/>
      <c r="O135" s="159"/>
      <c r="P135" s="156"/>
      <c r="Q135" s="156"/>
    </row>
    <row r="136" spans="5:17" ht="6.75" customHeight="1">
      <c r="E136" s="156"/>
      <c r="F136" s="160"/>
      <c r="G136" s="161"/>
      <c r="H136" s="216"/>
      <c r="I136" s="160"/>
      <c r="J136" s="216"/>
      <c r="K136" s="160"/>
      <c r="L136" s="160"/>
      <c r="M136" s="220"/>
      <c r="N136" s="146"/>
      <c r="O136" s="146"/>
      <c r="P136" s="156"/>
      <c r="Q136" s="156"/>
    </row>
    <row r="137" spans="2:17" ht="15" customHeight="1">
      <c r="B137" s="134" t="s">
        <v>296</v>
      </c>
      <c r="E137" s="156"/>
      <c r="F137" s="158">
        <f>SUM(F133:F136)</f>
        <v>1241324</v>
      </c>
      <c r="G137" s="158">
        <f>SUM(G133:G136)</f>
        <v>-251573</v>
      </c>
      <c r="H137" s="215">
        <f>(F137-G137)/G137</f>
        <v>-5.9342497008820505</v>
      </c>
      <c r="I137" s="158">
        <f>SUM(I133:I136)</f>
        <v>28577</v>
      </c>
      <c r="J137" s="215">
        <f>(F137-I137)/I137</f>
        <v>42.437869615424994</v>
      </c>
      <c r="K137" s="158">
        <f>SUM(K133:K136)</f>
        <v>1241324</v>
      </c>
      <c r="L137" s="158">
        <f>SUM(L133:L136)</f>
        <v>28577</v>
      </c>
      <c r="M137" s="218">
        <f>(K137-L137)/L137</f>
        <v>42.437869615424994</v>
      </c>
      <c r="N137" s="159"/>
      <c r="O137" s="159"/>
      <c r="P137" s="156"/>
      <c r="Q137" s="156"/>
    </row>
    <row r="138" spans="5:17" ht="7.5" customHeight="1">
      <c r="E138" s="156"/>
      <c r="F138" s="157"/>
      <c r="G138" s="158"/>
      <c r="H138" s="215"/>
      <c r="I138" s="157"/>
      <c r="J138" s="215"/>
      <c r="K138" s="157"/>
      <c r="L138" s="157"/>
      <c r="M138" s="219"/>
      <c r="N138" s="146"/>
      <c r="O138" s="146"/>
      <c r="P138" s="156"/>
      <c r="Q138" s="156"/>
    </row>
    <row r="139" spans="3:17" ht="14.25" customHeight="1">
      <c r="C139" s="131" t="s">
        <v>10</v>
      </c>
      <c r="E139" s="156"/>
      <c r="F139" s="188">
        <f>CIS!F26</f>
        <v>89528</v>
      </c>
      <c r="G139" s="158">
        <v>133354</v>
      </c>
      <c r="H139" s="215">
        <f>(F139-G139)/G139</f>
        <v>-0.32864406017067355</v>
      </c>
      <c r="I139" s="188">
        <f>CIS!H26</f>
        <v>251487</v>
      </c>
      <c r="J139" s="215">
        <f>(F139-I139)/I139</f>
        <v>-0.6440054555503864</v>
      </c>
      <c r="K139" s="157">
        <f>CIS!J26</f>
        <v>89528</v>
      </c>
      <c r="L139" s="157">
        <f>CIS!L26</f>
        <v>251487</v>
      </c>
      <c r="M139" s="218">
        <f>(K139-L139)/L139</f>
        <v>-0.6440054555503864</v>
      </c>
      <c r="N139" s="159"/>
      <c r="O139" s="159"/>
      <c r="P139" s="156"/>
      <c r="Q139" s="156"/>
    </row>
    <row r="140" spans="3:17" ht="14.25" customHeight="1">
      <c r="C140" s="131" t="s">
        <v>216</v>
      </c>
      <c r="E140" s="156"/>
      <c r="F140" s="188">
        <f>CIS!F27</f>
        <v>-204505</v>
      </c>
      <c r="G140" s="158">
        <v>-2024969</v>
      </c>
      <c r="H140" s="215">
        <v>0</v>
      </c>
      <c r="I140" s="188">
        <f>CIS!H27</f>
        <v>-1708</v>
      </c>
      <c r="J140" s="215">
        <f>-(F140-I140)/I140</f>
        <v>-118.73360655737704</v>
      </c>
      <c r="K140" s="157">
        <f>CIS!J27</f>
        <v>-204505</v>
      </c>
      <c r="L140" s="157">
        <f>CIS!L27</f>
        <v>-1708</v>
      </c>
      <c r="M140" s="218">
        <v>-1</v>
      </c>
      <c r="N140" s="159"/>
      <c r="O140" s="159"/>
      <c r="P140" s="156"/>
      <c r="Q140" s="156"/>
    </row>
    <row r="141" spans="3:17" ht="14.25" customHeight="1">
      <c r="C141" s="131" t="s">
        <v>113</v>
      </c>
      <c r="E141" s="156"/>
      <c r="F141" s="188">
        <f>CIS!F28</f>
        <v>-678436</v>
      </c>
      <c r="G141" s="158">
        <v>-843075</v>
      </c>
      <c r="H141" s="215">
        <f>-((F141-G141)/G141)</f>
        <v>0.19528393084838241</v>
      </c>
      <c r="I141" s="188">
        <f>CIS!H28</f>
        <v>-738440</v>
      </c>
      <c r="J141" s="215">
        <f>-(F141-I141)/I141</f>
        <v>0.08125778668544499</v>
      </c>
      <c r="K141" s="157">
        <f>CIS!J28</f>
        <v>-678436</v>
      </c>
      <c r="L141" s="157">
        <f>CIS!L28</f>
        <v>-738440</v>
      </c>
      <c r="M141" s="218">
        <f>-(K141-L141)/L141</f>
        <v>0.08125778668544499</v>
      </c>
      <c r="N141" s="159"/>
      <c r="O141" s="159"/>
      <c r="P141" s="156"/>
      <c r="Q141" s="156"/>
    </row>
    <row r="142" spans="5:17" ht="12" customHeight="1">
      <c r="E142" s="156"/>
      <c r="F142" s="160"/>
      <c r="G142" s="161"/>
      <c r="H142" s="216"/>
      <c r="I142" s="160"/>
      <c r="J142" s="216"/>
      <c r="K142" s="160"/>
      <c r="L142" s="160"/>
      <c r="M142" s="220"/>
      <c r="N142" s="146"/>
      <c r="O142" s="146"/>
      <c r="P142" s="156"/>
      <c r="Q142" s="156"/>
    </row>
    <row r="143" spans="2:17" ht="15.75" customHeight="1">
      <c r="B143" s="134" t="s">
        <v>267</v>
      </c>
      <c r="E143" s="156"/>
      <c r="F143" s="158">
        <f>SUM(F137:F142)</f>
        <v>447911</v>
      </c>
      <c r="G143" s="158">
        <f>SUM(G137:G142)</f>
        <v>-2986263</v>
      </c>
      <c r="H143" s="215">
        <f>-((F143-G143)/G143)</f>
        <v>1.1499904730427293</v>
      </c>
      <c r="I143" s="158">
        <f>SUM(I137:I142)</f>
        <v>-460084</v>
      </c>
      <c r="J143" s="215">
        <f>(F143-I143)/I143</f>
        <v>-1.9735417880213177</v>
      </c>
      <c r="K143" s="158">
        <f>SUM(K137:K142)</f>
        <v>447911</v>
      </c>
      <c r="L143" s="158">
        <f>SUM(L137:L142)</f>
        <v>-460084</v>
      </c>
      <c r="M143" s="218">
        <f>-(K143-L143)/L143</f>
        <v>1.9735417880213177</v>
      </c>
      <c r="N143" s="159"/>
      <c r="O143" s="159"/>
      <c r="P143" s="156"/>
      <c r="Q143" s="156"/>
    </row>
    <row r="144" spans="5:17" ht="12" customHeight="1">
      <c r="E144" s="156"/>
      <c r="F144" s="157"/>
      <c r="G144" s="158"/>
      <c r="H144" s="215"/>
      <c r="I144" s="157"/>
      <c r="J144" s="215"/>
      <c r="K144" s="157"/>
      <c r="L144" s="157"/>
      <c r="M144" s="218"/>
      <c r="N144" s="146"/>
      <c r="O144" s="146"/>
      <c r="P144" s="156"/>
      <c r="Q144" s="156"/>
    </row>
    <row r="145" spans="3:17" ht="12" customHeight="1">
      <c r="C145" s="131" t="s">
        <v>147</v>
      </c>
      <c r="E145" s="156"/>
      <c r="F145" s="188">
        <f>CIS!F36</f>
        <v>-19000</v>
      </c>
      <c r="G145" s="158">
        <v>0</v>
      </c>
      <c r="H145" s="215">
        <v>0</v>
      </c>
      <c r="I145" s="188">
        <f>CIS!H36</f>
        <v>0</v>
      </c>
      <c r="J145" s="215"/>
      <c r="K145" s="157">
        <f>CIS!J36</f>
        <v>-19000</v>
      </c>
      <c r="L145" s="157">
        <f>CIS!L36</f>
        <v>0</v>
      </c>
      <c r="M145" s="218"/>
      <c r="N145" s="159"/>
      <c r="O145" s="159"/>
      <c r="P145" s="156"/>
      <c r="Q145" s="156"/>
    </row>
    <row r="146" spans="2:17" ht="12" customHeight="1">
      <c r="B146" s="162"/>
      <c r="C146" s="162"/>
      <c r="D146" s="162"/>
      <c r="E146" s="156"/>
      <c r="F146" s="158"/>
      <c r="G146" s="158"/>
      <c r="H146" s="215"/>
      <c r="I146" s="158"/>
      <c r="J146" s="215"/>
      <c r="K146" s="158"/>
      <c r="L146" s="158"/>
      <c r="M146" s="218"/>
      <c r="N146" s="159"/>
      <c r="O146" s="159"/>
      <c r="P146" s="156"/>
      <c r="Q146" s="156"/>
    </row>
    <row r="147" spans="2:17" ht="16.5" customHeight="1" thickBot="1">
      <c r="B147" s="423" t="s">
        <v>297</v>
      </c>
      <c r="C147" s="423"/>
      <c r="D147" s="423"/>
      <c r="E147" s="156"/>
      <c r="F147" s="163">
        <f>SUM(F143:F145)</f>
        <v>428911</v>
      </c>
      <c r="G147" s="163">
        <f>SUM(G143:G145)</f>
        <v>-2986263</v>
      </c>
      <c r="H147" s="217">
        <f>(-(F147-G147)/G147)</f>
        <v>1.1436280059726822</v>
      </c>
      <c r="I147" s="163">
        <f>SUM(I143:I145)</f>
        <v>-460084</v>
      </c>
      <c r="J147" s="217">
        <f>(F147-I147)/I147</f>
        <v>-1.9322449813512315</v>
      </c>
      <c r="K147" s="163">
        <f>SUM(K143:K145)</f>
        <v>428911</v>
      </c>
      <c r="L147" s="163">
        <f>SUM(L143:L145)</f>
        <v>-460084</v>
      </c>
      <c r="M147" s="221">
        <f>-(K147-L147)/L147</f>
        <v>1.9322449813512315</v>
      </c>
      <c r="N147" s="159"/>
      <c r="O147" s="159"/>
      <c r="P147" s="156"/>
      <c r="Q147" s="156"/>
    </row>
    <row r="148" spans="5:17" ht="10.5" customHeight="1" thickTop="1">
      <c r="E148" s="146"/>
      <c r="F148" s="146"/>
      <c r="G148" s="158"/>
      <c r="H148" s="158"/>
      <c r="I148" s="158"/>
      <c r="J148" s="158"/>
      <c r="K148" s="158"/>
      <c r="L148" s="158"/>
      <c r="M148" s="158"/>
      <c r="N148" s="164"/>
      <c r="O148" s="164"/>
      <c r="P148" s="164"/>
      <c r="Q148" s="165"/>
    </row>
    <row r="149" spans="1:13" ht="6.75" customHeight="1" hidden="1">
      <c r="A149" s="189"/>
      <c r="B149" s="190"/>
      <c r="C149" s="190"/>
      <c r="D149" s="190"/>
      <c r="E149" s="190"/>
      <c r="F149" s="190"/>
      <c r="G149" s="190"/>
      <c r="H149" s="190"/>
      <c r="I149" s="190"/>
      <c r="J149" s="190"/>
      <c r="K149" s="190"/>
      <c r="L149" s="190"/>
      <c r="M149" s="190"/>
    </row>
    <row r="150" spans="1:13" ht="67.5" customHeight="1">
      <c r="A150" s="189"/>
      <c r="B150" s="345" t="s">
        <v>280</v>
      </c>
      <c r="C150" s="345"/>
      <c r="D150" s="345"/>
      <c r="E150" s="345"/>
      <c r="F150" s="345"/>
      <c r="G150" s="345"/>
      <c r="H150" s="345"/>
      <c r="I150" s="345"/>
      <c r="J150" s="345"/>
      <c r="K150" s="345"/>
      <c r="L150" s="345"/>
      <c r="M150" s="345"/>
    </row>
    <row r="151" spans="1:13" ht="36" customHeight="1">
      <c r="A151" s="189"/>
      <c r="B151" s="345" t="s">
        <v>256</v>
      </c>
      <c r="C151" s="345"/>
      <c r="D151" s="345"/>
      <c r="E151" s="345"/>
      <c r="F151" s="345"/>
      <c r="G151" s="345"/>
      <c r="H151" s="345"/>
      <c r="I151" s="345"/>
      <c r="J151" s="345"/>
      <c r="K151" s="345"/>
      <c r="L151" s="345"/>
      <c r="M151" s="345"/>
    </row>
    <row r="152" spans="2:13" ht="12" customHeight="1" hidden="1">
      <c r="B152" s="142"/>
      <c r="C152" s="142"/>
      <c r="D152" s="142"/>
      <c r="E152" s="142"/>
      <c r="F152" s="142"/>
      <c r="G152" s="142"/>
      <c r="H152" s="142"/>
      <c r="I152" s="142"/>
      <c r="J152" s="142"/>
      <c r="K152" s="142"/>
      <c r="L152" s="142"/>
      <c r="M152" s="142"/>
    </row>
    <row r="153" spans="7:16" ht="12" customHeight="1" hidden="1">
      <c r="G153" s="191"/>
      <c r="H153" s="191"/>
      <c r="I153" s="192"/>
      <c r="J153" s="192"/>
      <c r="K153" s="192"/>
      <c r="L153" s="192"/>
      <c r="M153" s="193"/>
      <c r="N153" s="194"/>
      <c r="O153" s="194"/>
      <c r="P153" s="195"/>
    </row>
    <row r="154" spans="7:16" ht="12" customHeight="1" hidden="1">
      <c r="G154" s="191"/>
      <c r="H154" s="191"/>
      <c r="I154" s="192"/>
      <c r="J154" s="192"/>
      <c r="K154" s="192"/>
      <c r="L154" s="192"/>
      <c r="M154" s="193"/>
      <c r="N154" s="194"/>
      <c r="O154" s="194"/>
      <c r="P154" s="195"/>
    </row>
    <row r="155" spans="7:16" ht="9.75" customHeight="1">
      <c r="G155" s="191"/>
      <c r="H155" s="191"/>
      <c r="I155" s="192"/>
      <c r="J155" s="192"/>
      <c r="K155" s="192"/>
      <c r="L155" s="192"/>
      <c r="M155" s="193"/>
      <c r="N155" s="194"/>
      <c r="O155" s="194"/>
      <c r="P155" s="195"/>
    </row>
    <row r="156" spans="2:16" ht="3.75" customHeight="1">
      <c r="B156" s="142"/>
      <c r="C156" s="142"/>
      <c r="D156" s="142"/>
      <c r="E156" s="142"/>
      <c r="F156" s="142"/>
      <c r="G156" s="142"/>
      <c r="H156" s="142"/>
      <c r="I156" s="142"/>
      <c r="J156" s="142"/>
      <c r="K156" s="142"/>
      <c r="L156" s="142"/>
      <c r="M156" s="142"/>
      <c r="N156" s="146"/>
      <c r="O156" s="146"/>
      <c r="P156" s="146"/>
    </row>
    <row r="157" spans="1:13" ht="12" customHeight="1">
      <c r="A157" s="134" t="s">
        <v>41</v>
      </c>
      <c r="B157" s="141" t="s">
        <v>42</v>
      </c>
      <c r="C157" s="144"/>
      <c r="D157" s="144"/>
      <c r="E157" s="144"/>
      <c r="F157" s="144"/>
      <c r="G157" s="144"/>
      <c r="H157" s="144"/>
      <c r="I157" s="144"/>
      <c r="J157" s="144"/>
      <c r="K157" s="144"/>
      <c r="L157" s="144"/>
      <c r="M157" s="144"/>
    </row>
    <row r="158" spans="2:13" ht="4.5" customHeight="1">
      <c r="B158" s="141"/>
      <c r="C158" s="144"/>
      <c r="D158" s="144"/>
      <c r="E158" s="144"/>
      <c r="F158" s="144"/>
      <c r="G158" s="144"/>
      <c r="H158" s="144"/>
      <c r="I158" s="144"/>
      <c r="J158" s="144"/>
      <c r="K158" s="144"/>
      <c r="L158" s="144"/>
      <c r="M158" s="144"/>
    </row>
    <row r="159" spans="2:13" ht="45" customHeight="1">
      <c r="B159" s="355" t="s">
        <v>257</v>
      </c>
      <c r="C159" s="355"/>
      <c r="D159" s="355"/>
      <c r="E159" s="355"/>
      <c r="F159" s="355"/>
      <c r="G159" s="355"/>
      <c r="H159" s="355"/>
      <c r="I159" s="355"/>
      <c r="J159" s="355"/>
      <c r="K159" s="355"/>
      <c r="L159" s="355"/>
      <c r="M159" s="355"/>
    </row>
    <row r="160" spans="1:13" s="166" customFormat="1" ht="44.25" customHeight="1">
      <c r="A160" s="214"/>
      <c r="B160" s="355" t="s">
        <v>281</v>
      </c>
      <c r="C160" s="355"/>
      <c r="D160" s="355"/>
      <c r="E160" s="355"/>
      <c r="F160" s="355"/>
      <c r="G160" s="355"/>
      <c r="H160" s="355"/>
      <c r="I160" s="355"/>
      <c r="J160" s="355"/>
      <c r="K160" s="355"/>
      <c r="L160" s="355"/>
      <c r="M160" s="355"/>
    </row>
    <row r="161" spans="1:13" s="166" customFormat="1" ht="6.75" customHeight="1">
      <c r="A161" s="214"/>
      <c r="B161" s="355"/>
      <c r="C161" s="355"/>
      <c r="D161" s="355"/>
      <c r="E161" s="355"/>
      <c r="F161" s="355"/>
      <c r="G161" s="355"/>
      <c r="H161" s="355"/>
      <c r="I161" s="355"/>
      <c r="J161" s="355"/>
      <c r="K161" s="355"/>
      <c r="L161" s="355"/>
      <c r="M161" s="355"/>
    </row>
    <row r="162" spans="1:13" ht="17.25" customHeight="1">
      <c r="A162" s="134" t="s">
        <v>43</v>
      </c>
      <c r="B162" s="167" t="s">
        <v>44</v>
      </c>
      <c r="C162" s="144"/>
      <c r="D162" s="144"/>
      <c r="E162" s="144"/>
      <c r="F162" s="144"/>
      <c r="G162" s="144"/>
      <c r="H162" s="144"/>
      <c r="I162" s="144"/>
      <c r="J162" s="144"/>
      <c r="K162" s="144"/>
      <c r="L162" s="144"/>
      <c r="M162" s="144"/>
    </row>
    <row r="163" spans="2:13" ht="3" customHeight="1" hidden="1">
      <c r="B163" s="142"/>
      <c r="C163" s="142"/>
      <c r="D163" s="142"/>
      <c r="E163" s="142"/>
      <c r="F163" s="142"/>
      <c r="G163" s="142"/>
      <c r="H163" s="142"/>
      <c r="I163" s="142"/>
      <c r="J163" s="142"/>
      <c r="K163" s="142"/>
      <c r="L163" s="142"/>
      <c r="M163" s="142"/>
    </row>
    <row r="164" spans="2:14" ht="35.25" customHeight="1">
      <c r="B164" s="355" t="s">
        <v>295</v>
      </c>
      <c r="C164" s="355"/>
      <c r="D164" s="355"/>
      <c r="E164" s="355"/>
      <c r="F164" s="355"/>
      <c r="G164" s="355"/>
      <c r="H164" s="355"/>
      <c r="I164" s="355"/>
      <c r="J164" s="355"/>
      <c r="K164" s="355"/>
      <c r="L164" s="355"/>
      <c r="M164" s="355"/>
      <c r="N164" s="202"/>
    </row>
    <row r="165" spans="2:14" ht="0.75" customHeight="1" hidden="1">
      <c r="B165" s="212"/>
      <c r="C165" s="212"/>
      <c r="D165" s="212"/>
      <c r="E165" s="212"/>
      <c r="F165" s="212"/>
      <c r="G165" s="212"/>
      <c r="H165" s="212"/>
      <c r="I165" s="212"/>
      <c r="J165" s="212"/>
      <c r="K165" s="212"/>
      <c r="L165" s="212"/>
      <c r="M165" s="212"/>
      <c r="N165" s="202"/>
    </row>
    <row r="166" spans="2:14" ht="36.75" customHeight="1">
      <c r="B166" s="355" t="s">
        <v>258</v>
      </c>
      <c r="C166" s="355"/>
      <c r="D166" s="355"/>
      <c r="E166" s="355"/>
      <c r="F166" s="355"/>
      <c r="G166" s="355"/>
      <c r="H166" s="355"/>
      <c r="I166" s="355"/>
      <c r="J166" s="355"/>
      <c r="K166" s="355"/>
      <c r="L166" s="355"/>
      <c r="M166" s="355"/>
      <c r="N166" s="202"/>
    </row>
    <row r="167" ht="4.5" customHeight="1">
      <c r="A167" s="134"/>
    </row>
    <row r="168" spans="1:13" ht="15.75" customHeight="1">
      <c r="A168" s="134" t="s">
        <v>45</v>
      </c>
      <c r="B168" s="397" t="s">
        <v>151</v>
      </c>
      <c r="C168" s="397"/>
      <c r="D168" s="397"/>
      <c r="E168" s="397"/>
      <c r="F168" s="397"/>
      <c r="G168" s="397"/>
      <c r="H168" s="397"/>
      <c r="I168" s="398"/>
      <c r="J168" s="398"/>
      <c r="K168" s="398"/>
      <c r="L168" s="398"/>
      <c r="M168" s="398"/>
    </row>
    <row r="169" spans="2:13" ht="31.5" customHeight="1">
      <c r="B169" s="396" t="s">
        <v>223</v>
      </c>
      <c r="C169" s="396"/>
      <c r="D169" s="396"/>
      <c r="E169" s="396"/>
      <c r="F169" s="396"/>
      <c r="G169" s="396"/>
      <c r="H169" s="396"/>
      <c r="I169" s="396"/>
      <c r="J169" s="396"/>
      <c r="K169" s="396"/>
      <c r="L169" s="396"/>
      <c r="M169" s="396"/>
    </row>
    <row r="170" spans="2:13" ht="7.5" customHeight="1">
      <c r="B170" s="168"/>
      <c r="C170" s="168"/>
      <c r="D170" s="168"/>
      <c r="E170" s="168"/>
      <c r="F170" s="168"/>
      <c r="G170" s="168"/>
      <c r="H170" s="168"/>
      <c r="I170" s="168"/>
      <c r="J170" s="168"/>
      <c r="K170" s="168"/>
      <c r="L170" s="168"/>
      <c r="M170" s="168"/>
    </row>
    <row r="171" spans="1:13" ht="14.25" customHeight="1">
      <c r="A171" s="134" t="s">
        <v>46</v>
      </c>
      <c r="B171" s="397" t="s">
        <v>132</v>
      </c>
      <c r="C171" s="397"/>
      <c r="D171" s="397"/>
      <c r="E171" s="397"/>
      <c r="F171" s="397"/>
      <c r="G171" s="397"/>
      <c r="H171" s="397"/>
      <c r="I171" s="397"/>
      <c r="J171" s="397"/>
      <c r="K171" s="397"/>
      <c r="L171" s="397"/>
      <c r="M171" s="397"/>
    </row>
    <row r="172" spans="2:13" ht="4.5" customHeight="1">
      <c r="B172" s="168"/>
      <c r="C172" s="168"/>
      <c r="D172" s="168"/>
      <c r="E172" s="168"/>
      <c r="F172" s="168"/>
      <c r="G172" s="168"/>
      <c r="H172" s="168"/>
      <c r="I172" s="168"/>
      <c r="J172" s="168"/>
      <c r="K172" s="168"/>
      <c r="L172" s="168"/>
      <c r="M172" s="168"/>
    </row>
    <row r="173" spans="2:13" ht="18" customHeight="1">
      <c r="B173" s="168" t="s">
        <v>152</v>
      </c>
      <c r="C173" s="168"/>
      <c r="D173" s="168"/>
      <c r="E173" s="168"/>
      <c r="F173" s="168"/>
      <c r="G173" s="168"/>
      <c r="H173" s="168"/>
      <c r="I173" s="168"/>
      <c r="J173" s="168"/>
      <c r="K173" s="168"/>
      <c r="L173" s="168"/>
      <c r="M173" s="168"/>
    </row>
    <row r="175" spans="1:13" ht="15">
      <c r="A175" s="134" t="s">
        <v>47</v>
      </c>
      <c r="B175" s="418" t="s">
        <v>211</v>
      </c>
      <c r="C175" s="418"/>
      <c r="D175" s="418"/>
      <c r="E175" s="418"/>
      <c r="F175" s="418"/>
      <c r="G175" s="418"/>
      <c r="H175" s="418"/>
      <c r="I175" s="418"/>
      <c r="J175" s="418"/>
      <c r="K175" s="418"/>
      <c r="L175" s="418"/>
      <c r="M175" s="418"/>
    </row>
    <row r="176" spans="2:13" ht="15">
      <c r="B176" s="418"/>
      <c r="C176" s="418"/>
      <c r="D176" s="418"/>
      <c r="E176" s="418"/>
      <c r="F176" s="418"/>
      <c r="G176" s="418"/>
      <c r="H176" s="418"/>
      <c r="I176" s="418"/>
      <c r="J176" s="418"/>
      <c r="K176" s="418"/>
      <c r="L176" s="418"/>
      <c r="M176" s="418"/>
    </row>
    <row r="177" spans="2:13" ht="5.25" customHeight="1" hidden="1">
      <c r="B177" s="140"/>
      <c r="C177" s="140"/>
      <c r="D177" s="140"/>
      <c r="E177" s="140"/>
      <c r="F177" s="140"/>
      <c r="G177" s="140"/>
      <c r="H177" s="140"/>
      <c r="I177" s="140"/>
      <c r="J177" s="140"/>
      <c r="K177" s="140"/>
      <c r="L177" s="140"/>
      <c r="M177" s="140"/>
    </row>
    <row r="178" spans="2:13" ht="15">
      <c r="B178" s="356" t="s">
        <v>175</v>
      </c>
      <c r="C178" s="356"/>
      <c r="D178" s="356"/>
      <c r="E178" s="356"/>
      <c r="F178" s="356"/>
      <c r="G178" s="356"/>
      <c r="H178" s="356"/>
      <c r="I178" s="356"/>
      <c r="J178" s="356"/>
      <c r="K178" s="356"/>
      <c r="L178" s="356"/>
      <c r="M178" s="356"/>
    </row>
    <row r="179" spans="2:13" ht="3" customHeight="1">
      <c r="B179" s="141"/>
      <c r="C179" s="139"/>
      <c r="D179" s="139"/>
      <c r="E179" s="139"/>
      <c r="F179" s="139"/>
      <c r="G179" s="139"/>
      <c r="H179" s="139"/>
      <c r="I179" s="139"/>
      <c r="J179" s="139"/>
      <c r="K179" s="139"/>
      <c r="L179" s="139"/>
      <c r="M179" s="139"/>
    </row>
    <row r="180" spans="2:13" ht="3" customHeight="1">
      <c r="B180" s="141"/>
      <c r="C180" s="139"/>
      <c r="D180" s="139"/>
      <c r="E180" s="139"/>
      <c r="F180" s="139"/>
      <c r="G180" s="139"/>
      <c r="H180" s="139"/>
      <c r="I180" s="139"/>
      <c r="J180" s="139"/>
      <c r="K180" s="139"/>
      <c r="L180" s="139"/>
      <c r="M180" s="139"/>
    </row>
    <row r="181" spans="2:13" ht="12.75" customHeight="1">
      <c r="B181" s="141"/>
      <c r="C181" s="139"/>
      <c r="D181" s="139"/>
      <c r="E181" s="139"/>
      <c r="F181" s="139"/>
      <c r="G181" s="139"/>
      <c r="H181" s="139"/>
      <c r="I181" s="139"/>
      <c r="J181" s="139"/>
      <c r="K181" s="336" t="s">
        <v>261</v>
      </c>
      <c r="L181" s="139"/>
      <c r="M181" s="336" t="s">
        <v>260</v>
      </c>
    </row>
    <row r="182" spans="2:13" ht="18" customHeight="1">
      <c r="B182" s="141"/>
      <c r="C182" s="200"/>
      <c r="D182" s="200"/>
      <c r="E182" s="200"/>
      <c r="F182" s="200"/>
      <c r="G182" s="201"/>
      <c r="H182" s="201"/>
      <c r="I182" s="169"/>
      <c r="J182" s="169"/>
      <c r="K182" s="336"/>
      <c r="L182" s="169"/>
      <c r="M182" s="336"/>
    </row>
    <row r="183" spans="2:13" ht="15">
      <c r="B183" s="141"/>
      <c r="C183" s="200"/>
      <c r="D183" s="200"/>
      <c r="E183" s="200"/>
      <c r="F183" s="200"/>
      <c r="G183" s="200"/>
      <c r="H183" s="200"/>
      <c r="I183" s="147"/>
      <c r="J183" s="147"/>
      <c r="K183" s="147" t="s">
        <v>234</v>
      </c>
      <c r="L183" s="147"/>
      <c r="M183" s="147" t="s">
        <v>235</v>
      </c>
    </row>
    <row r="184" spans="2:13" ht="15">
      <c r="B184" s="141"/>
      <c r="C184" s="200"/>
      <c r="D184" s="200"/>
      <c r="E184" s="200"/>
      <c r="F184" s="200"/>
      <c r="G184" s="200"/>
      <c r="H184" s="200"/>
      <c r="I184" s="150"/>
      <c r="J184" s="150"/>
      <c r="K184" s="151" t="s">
        <v>5</v>
      </c>
      <c r="L184" s="150"/>
      <c r="M184" s="151" t="s">
        <v>5</v>
      </c>
    </row>
    <row r="185" spans="2:13" ht="7.5" customHeight="1">
      <c r="B185" s="141"/>
      <c r="C185" s="200"/>
      <c r="D185" s="200"/>
      <c r="E185" s="200"/>
      <c r="F185" s="200"/>
      <c r="G185" s="200"/>
      <c r="H185" s="200"/>
      <c r="I185" s="150"/>
      <c r="J185" s="150"/>
      <c r="K185" s="150"/>
      <c r="L185" s="150"/>
      <c r="M185" s="150"/>
    </row>
    <row r="186" spans="2:13" s="134" customFormat="1" ht="14.25">
      <c r="B186" s="141"/>
      <c r="C186" s="141" t="s">
        <v>282</v>
      </c>
      <c r="D186" s="141"/>
      <c r="E186" s="141"/>
      <c r="F186" s="141"/>
      <c r="G186" s="141"/>
      <c r="H186" s="253"/>
      <c r="I186" s="254"/>
      <c r="J186" s="254"/>
      <c r="K186" s="255">
        <f>CIS!F34</f>
        <v>447911</v>
      </c>
      <c r="L186" s="254"/>
      <c r="M186" s="255">
        <f>CIS!L34</f>
        <v>-460084</v>
      </c>
    </row>
    <row r="187" spans="2:13" ht="3.75" customHeight="1">
      <c r="B187" s="141"/>
      <c r="C187" s="237"/>
      <c r="D187" s="237"/>
      <c r="E187" s="237"/>
      <c r="F187" s="237"/>
      <c r="G187" s="237"/>
      <c r="H187" s="237"/>
      <c r="I187" s="146"/>
      <c r="J187" s="146"/>
      <c r="K187" s="188"/>
      <c r="L187" s="146"/>
      <c r="M187" s="256"/>
    </row>
    <row r="188" spans="2:13" ht="14.25" customHeight="1">
      <c r="B188" s="141"/>
      <c r="C188" s="257" t="s">
        <v>220</v>
      </c>
      <c r="D188" s="238"/>
      <c r="E188" s="238"/>
      <c r="F188" s="238"/>
      <c r="G188" s="258" t="s">
        <v>294</v>
      </c>
      <c r="H188" s="237"/>
      <c r="I188" s="158"/>
      <c r="J188" s="158"/>
      <c r="K188" s="188">
        <v>111978</v>
      </c>
      <c r="L188" s="259"/>
      <c r="M188" s="188">
        <v>-100895</v>
      </c>
    </row>
    <row r="189" spans="2:13" ht="14.25" customHeight="1">
      <c r="B189" s="141"/>
      <c r="C189" s="257"/>
      <c r="D189" s="238"/>
      <c r="E189" s="238"/>
      <c r="F189" s="238"/>
      <c r="G189" s="260">
        <v>0.2</v>
      </c>
      <c r="I189" s="158"/>
      <c r="J189" s="158"/>
      <c r="K189" s="157">
        <v>0</v>
      </c>
      <c r="L189" s="158"/>
      <c r="M189" s="157">
        <v>-11301</v>
      </c>
    </row>
    <row r="190" spans="2:13" ht="2.25" customHeight="1">
      <c r="B190" s="141"/>
      <c r="C190" s="257"/>
      <c r="D190" s="238"/>
      <c r="E190" s="238"/>
      <c r="F190" s="238"/>
      <c r="G190" s="238"/>
      <c r="H190" s="237"/>
      <c r="I190" s="158"/>
      <c r="J190" s="158"/>
      <c r="K190" s="188"/>
      <c r="L190" s="158"/>
      <c r="M190" s="188"/>
    </row>
    <row r="191" spans="2:13" ht="14.25" customHeight="1">
      <c r="B191" s="141"/>
      <c r="C191" s="261" t="s">
        <v>259</v>
      </c>
      <c r="D191" s="238"/>
      <c r="E191" s="238"/>
      <c r="F191" s="238"/>
      <c r="G191" s="237"/>
      <c r="H191" s="237"/>
      <c r="I191" s="158"/>
      <c r="J191" s="158"/>
      <c r="K191" s="188">
        <v>7331</v>
      </c>
      <c r="L191" s="158"/>
      <c r="M191" s="188">
        <v>34730</v>
      </c>
    </row>
    <row r="192" spans="2:13" ht="14.25" customHeight="1">
      <c r="B192" s="141"/>
      <c r="C192" s="261" t="s">
        <v>218</v>
      </c>
      <c r="D192" s="238"/>
      <c r="E192" s="238"/>
      <c r="F192" s="238"/>
      <c r="G192" s="237"/>
      <c r="H192" s="237"/>
      <c r="I192" s="158"/>
      <c r="J192" s="158"/>
      <c r="K192" s="188">
        <v>8331</v>
      </c>
      <c r="L192" s="158"/>
      <c r="M192" s="117">
        <v>0</v>
      </c>
    </row>
    <row r="193" spans="2:13" ht="16.5" customHeight="1">
      <c r="B193" s="141"/>
      <c r="C193" s="257" t="s">
        <v>221</v>
      </c>
      <c r="D193" s="238"/>
      <c r="E193" s="238"/>
      <c r="F193" s="238"/>
      <c r="G193" s="237"/>
      <c r="H193" s="237"/>
      <c r="I193" s="158"/>
      <c r="J193" s="158"/>
      <c r="K193" s="158">
        <v>-108640</v>
      </c>
      <c r="L193" s="158"/>
      <c r="M193" s="158">
        <v>77466</v>
      </c>
    </row>
    <row r="194" spans="2:13" ht="9.75" customHeight="1">
      <c r="B194" s="141"/>
      <c r="C194" s="257"/>
      <c r="D194" s="238"/>
      <c r="E194" s="238"/>
      <c r="F194" s="238"/>
      <c r="G194" s="237"/>
      <c r="H194" s="237"/>
      <c r="I194" s="158"/>
      <c r="J194" s="158"/>
      <c r="K194" s="160"/>
      <c r="L194" s="158"/>
      <c r="M194" s="160"/>
    </row>
    <row r="195" spans="2:13" ht="16.5" customHeight="1">
      <c r="B195" s="141"/>
      <c r="C195" s="257"/>
      <c r="D195" s="238"/>
      <c r="E195" s="238"/>
      <c r="F195" s="238"/>
      <c r="G195" s="237"/>
      <c r="H195" s="237"/>
      <c r="I195" s="157"/>
      <c r="J195" s="157"/>
      <c r="K195" s="157">
        <f>SUM(K188:K193)</f>
        <v>19000</v>
      </c>
      <c r="L195" s="157"/>
      <c r="M195" s="157">
        <f>SUM(M188:M193)</f>
        <v>0</v>
      </c>
    </row>
    <row r="196" spans="2:13" ht="16.5" customHeight="1">
      <c r="B196" s="141"/>
      <c r="C196" s="257" t="s">
        <v>219</v>
      </c>
      <c r="D196" s="238"/>
      <c r="E196" s="238"/>
      <c r="F196" s="238"/>
      <c r="G196" s="237"/>
      <c r="H196" s="237"/>
      <c r="I196" s="158"/>
      <c r="J196" s="158"/>
      <c r="K196" s="188">
        <v>0</v>
      </c>
      <c r="L196" s="158"/>
      <c r="M196" s="188">
        <v>0</v>
      </c>
    </row>
    <row r="197" spans="2:12" ht="5.25" customHeight="1">
      <c r="B197" s="141"/>
      <c r="C197" s="257"/>
      <c r="D197" s="257"/>
      <c r="E197" s="257"/>
      <c r="F197" s="257"/>
      <c r="G197" s="262"/>
      <c r="H197" s="237"/>
      <c r="I197" s="263"/>
      <c r="J197" s="263"/>
      <c r="K197" s="264"/>
      <c r="L197" s="263"/>
    </row>
    <row r="198" spans="2:13" s="134" customFormat="1" ht="15" customHeight="1" thickBot="1">
      <c r="B198" s="141"/>
      <c r="C198" s="262" t="s">
        <v>115</v>
      </c>
      <c r="D198" s="262"/>
      <c r="E198" s="262"/>
      <c r="F198" s="262"/>
      <c r="G198" s="262"/>
      <c r="H198" s="237"/>
      <c r="I198" s="158"/>
      <c r="J198" s="158"/>
      <c r="K198" s="265">
        <f>SUM(K195:K197)</f>
        <v>19000</v>
      </c>
      <c r="L198" s="158"/>
      <c r="M198" s="163">
        <f>SUM(M195:M197)</f>
        <v>0</v>
      </c>
    </row>
    <row r="199" spans="2:13" s="134" customFormat="1" ht="9" customHeight="1" thickTop="1">
      <c r="B199" s="141"/>
      <c r="C199" s="262"/>
      <c r="D199" s="262"/>
      <c r="E199" s="262"/>
      <c r="F199" s="262"/>
      <c r="G199" s="262"/>
      <c r="H199" s="237"/>
      <c r="I199" s="158"/>
      <c r="J199" s="158"/>
      <c r="K199" s="266"/>
      <c r="L199" s="158"/>
      <c r="M199" s="266"/>
    </row>
    <row r="200" spans="2:13" s="267" customFormat="1" ht="31.5" customHeight="1">
      <c r="B200" s="417" t="s">
        <v>262</v>
      </c>
      <c r="C200" s="417"/>
      <c r="D200" s="417"/>
      <c r="E200" s="417"/>
      <c r="F200" s="417"/>
      <c r="G200" s="417"/>
      <c r="H200" s="417"/>
      <c r="I200" s="417"/>
      <c r="J200" s="417"/>
      <c r="K200" s="417"/>
      <c r="L200" s="417"/>
      <c r="M200" s="417"/>
    </row>
    <row r="201" spans="2:13" s="134" customFormat="1" ht="7.5" customHeight="1">
      <c r="B201" s="141"/>
      <c r="C201" s="262"/>
      <c r="D201" s="262"/>
      <c r="E201" s="262"/>
      <c r="F201" s="262"/>
      <c r="G201" s="262"/>
      <c r="H201" s="237"/>
      <c r="I201" s="266"/>
      <c r="J201" s="266"/>
      <c r="K201" s="266"/>
      <c r="L201" s="266"/>
      <c r="M201" s="266"/>
    </row>
    <row r="202" spans="1:13" ht="15">
      <c r="A202" s="134" t="s">
        <v>48</v>
      </c>
      <c r="B202" s="418" t="s">
        <v>133</v>
      </c>
      <c r="C202" s="418"/>
      <c r="D202" s="418"/>
      <c r="E202" s="418"/>
      <c r="F202" s="418"/>
      <c r="G202" s="418"/>
      <c r="H202" s="418"/>
      <c r="I202" s="418"/>
      <c r="J202" s="418"/>
      <c r="K202" s="418"/>
      <c r="L202" s="418"/>
      <c r="M202" s="418"/>
    </row>
    <row r="203" spans="1:13" ht="4.5" customHeight="1">
      <c r="A203" s="134"/>
      <c r="B203" s="418"/>
      <c r="C203" s="418"/>
      <c r="D203" s="418"/>
      <c r="E203" s="418"/>
      <c r="F203" s="418"/>
      <c r="G203" s="418"/>
      <c r="H203" s="418"/>
      <c r="I203" s="418"/>
      <c r="J203" s="418"/>
      <c r="K203" s="418"/>
      <c r="L203" s="418"/>
      <c r="M203" s="418"/>
    </row>
    <row r="204" spans="2:13" ht="14.25" customHeight="1">
      <c r="B204" s="394" t="s">
        <v>200</v>
      </c>
      <c r="C204" s="394"/>
      <c r="D204" s="394"/>
      <c r="E204" s="394"/>
      <c r="F204" s="394"/>
      <c r="G204" s="394"/>
      <c r="H204" s="394"/>
      <c r="I204" s="394"/>
      <c r="J204" s="394"/>
      <c r="K204" s="394"/>
      <c r="L204" s="394"/>
      <c r="M204" s="394"/>
    </row>
    <row r="205" ht="12.75" customHeight="1"/>
    <row r="206" spans="1:13" ht="15">
      <c r="A206" s="134" t="s">
        <v>49</v>
      </c>
      <c r="B206" s="169" t="s">
        <v>134</v>
      </c>
      <c r="C206" s="240"/>
      <c r="D206" s="240"/>
      <c r="E206" s="240"/>
      <c r="F206" s="240"/>
      <c r="G206" s="240"/>
      <c r="H206" s="240"/>
      <c r="I206" s="240"/>
      <c r="J206" s="240"/>
      <c r="K206" s="240"/>
      <c r="L206" s="240"/>
      <c r="M206" s="240"/>
    </row>
    <row r="207" spans="1:13" ht="7.5" customHeight="1">
      <c r="A207" s="134"/>
      <c r="B207" s="214"/>
      <c r="C207" s="214"/>
      <c r="D207" s="214"/>
      <c r="E207" s="214"/>
      <c r="F207" s="214"/>
      <c r="G207" s="214"/>
      <c r="H207" s="214"/>
      <c r="I207" s="214"/>
      <c r="J207" s="214"/>
      <c r="K207" s="214"/>
      <c r="L207" s="214"/>
      <c r="M207" s="214"/>
    </row>
    <row r="208" spans="2:13" ht="15">
      <c r="B208" s="396" t="s">
        <v>201</v>
      </c>
      <c r="C208" s="396"/>
      <c r="D208" s="396"/>
      <c r="E208" s="396"/>
      <c r="F208" s="396"/>
      <c r="G208" s="396"/>
      <c r="H208" s="396"/>
      <c r="I208" s="396"/>
      <c r="J208" s="396"/>
      <c r="K208" s="396"/>
      <c r="L208" s="396"/>
      <c r="M208" s="396"/>
    </row>
    <row r="209" spans="2:13" ht="9.75" customHeight="1">
      <c r="B209" s="166"/>
      <c r="C209" s="166"/>
      <c r="D209" s="166"/>
      <c r="E209" s="166"/>
      <c r="F209" s="166"/>
      <c r="G209" s="166"/>
      <c r="H209" s="166"/>
      <c r="I209" s="166"/>
      <c r="J209" s="166"/>
      <c r="K209" s="166"/>
      <c r="L209" s="166"/>
      <c r="M209" s="166"/>
    </row>
    <row r="210" spans="1:2" ht="15">
      <c r="A210" s="134" t="s">
        <v>51</v>
      </c>
      <c r="B210" s="141" t="s">
        <v>135</v>
      </c>
    </row>
    <row r="211" spans="1:2" ht="3.75" customHeight="1">
      <c r="A211" s="134"/>
      <c r="B211" s="141"/>
    </row>
    <row r="212" spans="2:13" ht="25.5" customHeight="1">
      <c r="B212" s="395" t="s">
        <v>224</v>
      </c>
      <c r="C212" s="355"/>
      <c r="D212" s="355"/>
      <c r="E212" s="355"/>
      <c r="F212" s="355"/>
      <c r="G212" s="355"/>
      <c r="H212" s="355"/>
      <c r="I212" s="355"/>
      <c r="J212" s="355"/>
      <c r="K212" s="355"/>
      <c r="L212" s="355"/>
      <c r="M212" s="355"/>
    </row>
    <row r="213" ht="3.75" customHeight="1" hidden="1"/>
    <row r="214" spans="2:14" ht="15" customHeight="1">
      <c r="B214" s="141" t="s">
        <v>72</v>
      </c>
      <c r="C214" s="141"/>
      <c r="D214" s="141"/>
      <c r="E214" s="141"/>
      <c r="F214" s="141"/>
      <c r="G214" s="141"/>
      <c r="H214" s="141"/>
      <c r="I214" s="141"/>
      <c r="J214" s="141"/>
      <c r="K214" s="141"/>
      <c r="L214" s="141"/>
      <c r="M214" s="141"/>
      <c r="N214" s="239"/>
    </row>
    <row r="215" spans="2:14" ht="7.5" customHeight="1">
      <c r="B215" s="141"/>
      <c r="C215" s="141"/>
      <c r="D215" s="141"/>
      <c r="E215" s="141"/>
      <c r="F215" s="141"/>
      <c r="G215" s="141"/>
      <c r="H215" s="141"/>
      <c r="I215" s="141"/>
      <c r="J215" s="141"/>
      <c r="K215" s="141"/>
      <c r="L215" s="141"/>
      <c r="M215" s="141"/>
      <c r="N215" s="239"/>
    </row>
    <row r="216" spans="2:14" ht="15" customHeight="1">
      <c r="B216" s="355" t="s">
        <v>263</v>
      </c>
      <c r="C216" s="355"/>
      <c r="D216" s="355"/>
      <c r="E216" s="355"/>
      <c r="F216" s="355"/>
      <c r="G216" s="355"/>
      <c r="H216" s="355"/>
      <c r="I216" s="355"/>
      <c r="J216" s="355"/>
      <c r="K216" s="355"/>
      <c r="L216" s="355"/>
      <c r="M216" s="355"/>
      <c r="N216" s="239"/>
    </row>
    <row r="217" spans="2:14" ht="15" customHeight="1">
      <c r="B217" s="355"/>
      <c r="C217" s="355"/>
      <c r="D217" s="355"/>
      <c r="E217" s="355"/>
      <c r="F217" s="355"/>
      <c r="G217" s="355"/>
      <c r="H217" s="355"/>
      <c r="I217" s="355"/>
      <c r="J217" s="355"/>
      <c r="K217" s="355"/>
      <c r="L217" s="355"/>
      <c r="M217" s="355"/>
      <c r="N217" s="239"/>
    </row>
    <row r="218" spans="2:14" ht="5.25" customHeight="1">
      <c r="B218" s="136"/>
      <c r="C218" s="136"/>
      <c r="D218" s="136"/>
      <c r="E218" s="136"/>
      <c r="F218" s="136"/>
      <c r="G218" s="136"/>
      <c r="H218" s="136"/>
      <c r="I218" s="136"/>
      <c r="J218" s="136"/>
      <c r="K218" s="136"/>
      <c r="L218" s="136"/>
      <c r="M218" s="136"/>
      <c r="N218" s="239"/>
    </row>
    <row r="219" spans="2:14" ht="15" customHeight="1">
      <c r="B219" s="268"/>
      <c r="C219" s="269"/>
      <c r="D219" s="269"/>
      <c r="E219" s="271"/>
      <c r="F219" s="272" t="s">
        <v>73</v>
      </c>
      <c r="G219" s="272" t="s">
        <v>74</v>
      </c>
      <c r="H219" s="413" t="s">
        <v>153</v>
      </c>
      <c r="I219" s="414"/>
      <c r="J219" s="273"/>
      <c r="K219" s="411" t="s">
        <v>178</v>
      </c>
      <c r="L219" s="274"/>
      <c r="M219" s="275"/>
      <c r="N219" s="239"/>
    </row>
    <row r="220" spans="2:14" ht="27.75" customHeight="1">
      <c r="B220" s="419" t="s">
        <v>139</v>
      </c>
      <c r="C220" s="420"/>
      <c r="D220" s="420"/>
      <c r="E220" s="276"/>
      <c r="F220" s="277" t="s">
        <v>140</v>
      </c>
      <c r="G220" s="277" t="s">
        <v>140</v>
      </c>
      <c r="H220" s="415"/>
      <c r="I220" s="416"/>
      <c r="J220" s="278"/>
      <c r="K220" s="412"/>
      <c r="L220" s="279" t="s">
        <v>158</v>
      </c>
      <c r="M220" s="280"/>
      <c r="N220" s="239"/>
    </row>
    <row r="221" spans="1:14" ht="15" customHeight="1">
      <c r="A221" s="136"/>
      <c r="B221" s="281"/>
      <c r="C221" s="282"/>
      <c r="D221" s="132"/>
      <c r="E221" s="283"/>
      <c r="F221" s="284" t="s">
        <v>177</v>
      </c>
      <c r="G221" s="284" t="s">
        <v>177</v>
      </c>
      <c r="H221" s="409" t="s">
        <v>177</v>
      </c>
      <c r="I221" s="410"/>
      <c r="J221" s="285"/>
      <c r="K221" s="284" t="s">
        <v>177</v>
      </c>
      <c r="L221" s="286"/>
      <c r="M221" s="287"/>
      <c r="N221" s="239"/>
    </row>
    <row r="222" spans="1:14" ht="15" customHeight="1">
      <c r="A222" s="136"/>
      <c r="B222" s="288"/>
      <c r="C222" s="287"/>
      <c r="D222" s="146"/>
      <c r="E222" s="146"/>
      <c r="F222" s="289"/>
      <c r="G222" s="290"/>
      <c r="H222" s="291"/>
      <c r="I222" s="292"/>
      <c r="J222" s="293"/>
      <c r="K222" s="294"/>
      <c r="L222" s="295"/>
      <c r="M222" s="287"/>
      <c r="N222" s="239"/>
    </row>
    <row r="223" spans="1:14" ht="15" customHeight="1">
      <c r="A223" s="136"/>
      <c r="B223" s="296">
        <v>1</v>
      </c>
      <c r="C223" s="399" t="s">
        <v>138</v>
      </c>
      <c r="D223" s="399"/>
      <c r="E223" s="399"/>
      <c r="F223" s="297">
        <v>5000</v>
      </c>
      <c r="G223" s="298">
        <v>5000</v>
      </c>
      <c r="H223" s="299">
        <v>0</v>
      </c>
      <c r="I223" s="276"/>
      <c r="J223" s="146"/>
      <c r="K223" s="300" t="s">
        <v>156</v>
      </c>
      <c r="L223" s="301" t="s">
        <v>155</v>
      </c>
      <c r="M223" s="302"/>
      <c r="N223" s="239"/>
    </row>
    <row r="224" spans="2:14" ht="15" customHeight="1">
      <c r="B224" s="296">
        <v>2</v>
      </c>
      <c r="C224" s="399" t="s">
        <v>137</v>
      </c>
      <c r="D224" s="399"/>
      <c r="E224" s="399"/>
      <c r="F224" s="297">
        <v>2500</v>
      </c>
      <c r="G224" s="298">
        <v>2500</v>
      </c>
      <c r="H224" s="299">
        <v>0</v>
      </c>
      <c r="I224" s="276"/>
      <c r="J224" s="146"/>
      <c r="K224" s="302" t="s">
        <v>157</v>
      </c>
      <c r="L224" s="301" t="s">
        <v>154</v>
      </c>
      <c r="M224" s="302"/>
      <c r="N224" s="239"/>
    </row>
    <row r="225" spans="2:14" ht="15" customHeight="1">
      <c r="B225" s="296">
        <v>3</v>
      </c>
      <c r="C225" s="399" t="s">
        <v>75</v>
      </c>
      <c r="D225" s="399"/>
      <c r="E225" s="399"/>
      <c r="F225" s="297">
        <v>1500</v>
      </c>
      <c r="G225" s="298">
        <v>1560</v>
      </c>
      <c r="H225" s="303">
        <f>F225-G225</f>
        <v>-60</v>
      </c>
      <c r="I225" s="304">
        <f>H225/F225</f>
        <v>-0.04</v>
      </c>
      <c r="J225" s="305"/>
      <c r="K225" s="300" t="s">
        <v>156</v>
      </c>
      <c r="L225" s="301" t="s">
        <v>155</v>
      </c>
      <c r="M225" s="302"/>
      <c r="N225" s="239"/>
    </row>
    <row r="226" spans="2:14" ht="15" customHeight="1">
      <c r="B226" s="296">
        <v>4</v>
      </c>
      <c r="C226" s="399" t="s">
        <v>136</v>
      </c>
      <c r="D226" s="399"/>
      <c r="E226" s="399"/>
      <c r="F226" s="297">
        <v>884</v>
      </c>
      <c r="G226" s="298">
        <v>824</v>
      </c>
      <c r="H226" s="299">
        <f>F226-G226</f>
        <v>60</v>
      </c>
      <c r="I226" s="304">
        <f>H226/F226</f>
        <v>0.06787330316742081</v>
      </c>
      <c r="J226" s="305"/>
      <c r="K226" s="300" t="s">
        <v>156</v>
      </c>
      <c r="L226" s="301" t="s">
        <v>155</v>
      </c>
      <c r="M226" s="302"/>
      <c r="N226" s="239"/>
    </row>
    <row r="227" spans="2:14" ht="15" customHeight="1">
      <c r="B227" s="296"/>
      <c r="C227" s="270"/>
      <c r="D227" s="270"/>
      <c r="E227" s="270"/>
      <c r="F227" s="297"/>
      <c r="G227" s="306"/>
      <c r="H227" s="299"/>
      <c r="I227" s="276"/>
      <c r="J227" s="146"/>
      <c r="K227" s="307"/>
      <c r="L227" s="308"/>
      <c r="M227" s="309"/>
      <c r="N227" s="239"/>
    </row>
    <row r="228" spans="2:14" ht="15" customHeight="1">
      <c r="B228" s="403" t="s">
        <v>82</v>
      </c>
      <c r="C228" s="404"/>
      <c r="D228" s="310"/>
      <c r="E228" s="310"/>
      <c r="F228" s="311">
        <f>SUM(F223:F227)</f>
        <v>9884</v>
      </c>
      <c r="G228" s="312">
        <f>SUM(G223:G227)</f>
        <v>9884</v>
      </c>
      <c r="H228" s="313"/>
      <c r="I228" s="310"/>
      <c r="J228" s="310"/>
      <c r="K228" s="314"/>
      <c r="L228" s="315"/>
      <c r="M228" s="316"/>
      <c r="N228" s="239"/>
    </row>
    <row r="229" spans="2:14" ht="36.75" customHeight="1">
      <c r="B229" s="239" t="s">
        <v>77</v>
      </c>
      <c r="C229" s="405" t="s">
        <v>76</v>
      </c>
      <c r="D229" s="406"/>
      <c r="E229" s="406"/>
      <c r="F229" s="406"/>
      <c r="G229" s="406"/>
      <c r="H229" s="406"/>
      <c r="I229" s="406"/>
      <c r="J229" s="406"/>
      <c r="K229" s="406"/>
      <c r="L229" s="406"/>
      <c r="M229" s="406"/>
      <c r="N229" s="239"/>
    </row>
    <row r="230" spans="2:14" ht="22.5" customHeight="1">
      <c r="B230" s="131" t="s">
        <v>159</v>
      </c>
      <c r="C230" s="317" t="s">
        <v>179</v>
      </c>
      <c r="N230" s="239"/>
    </row>
    <row r="231" spans="1:13" ht="18.75" customHeight="1">
      <c r="A231" s="134" t="s">
        <v>53</v>
      </c>
      <c r="B231" s="141" t="s">
        <v>50</v>
      </c>
      <c r="H231" s="136"/>
      <c r="I231" s="136"/>
      <c r="J231" s="136"/>
      <c r="K231" s="136"/>
      <c r="L231" s="136"/>
      <c r="M231" s="136"/>
    </row>
    <row r="232" spans="1:13" ht="7.5" customHeight="1">
      <c r="A232" s="134"/>
      <c r="B232" s="141"/>
      <c r="C232" s="136"/>
      <c r="D232" s="136"/>
      <c r="E232" s="136"/>
      <c r="F232" s="136"/>
      <c r="G232" s="136"/>
      <c r="H232" s="136"/>
      <c r="I232" s="136"/>
      <c r="J232" s="136"/>
      <c r="K232" s="136"/>
      <c r="L232" s="136"/>
      <c r="M232" s="136"/>
    </row>
    <row r="233" spans="2:13" ht="15" customHeight="1">
      <c r="B233" s="361" t="s">
        <v>202</v>
      </c>
      <c r="C233" s="361"/>
      <c r="D233" s="361"/>
      <c r="E233" s="361"/>
      <c r="F233" s="361"/>
      <c r="G233" s="361"/>
      <c r="H233" s="361"/>
      <c r="I233" s="361"/>
      <c r="J233" s="361"/>
      <c r="K233" s="361"/>
      <c r="L233" s="361"/>
      <c r="M233" s="361"/>
    </row>
    <row r="234" ht="8.25" customHeight="1"/>
    <row r="235" spans="1:13" ht="12" customHeight="1">
      <c r="A235" s="134" t="s">
        <v>55</v>
      </c>
      <c r="B235" s="318" t="s">
        <v>52</v>
      </c>
      <c r="C235" s="239"/>
      <c r="D235" s="239"/>
      <c r="E235" s="239"/>
      <c r="F235" s="239"/>
      <c r="G235" s="239"/>
      <c r="H235" s="239"/>
      <c r="I235" s="239"/>
      <c r="J235" s="239"/>
      <c r="K235" s="239"/>
      <c r="L235" s="239"/>
      <c r="M235" s="239"/>
    </row>
    <row r="236" spans="1:13" ht="6" customHeight="1">
      <c r="A236" s="134"/>
      <c r="B236" s="318"/>
      <c r="C236" s="239"/>
      <c r="D236" s="239"/>
      <c r="E236" s="239"/>
      <c r="F236" s="239"/>
      <c r="G236" s="239"/>
      <c r="H236" s="239"/>
      <c r="I236" s="239"/>
      <c r="J236" s="239"/>
      <c r="K236" s="239"/>
      <c r="L236" s="239"/>
      <c r="M236" s="239"/>
    </row>
    <row r="237" spans="2:13" ht="17.25" customHeight="1">
      <c r="B237" s="355" t="s">
        <v>226</v>
      </c>
      <c r="C237" s="355"/>
      <c r="D237" s="355"/>
      <c r="E237" s="355"/>
      <c r="F237" s="355"/>
      <c r="G237" s="355"/>
      <c r="H237" s="355"/>
      <c r="I237" s="355"/>
      <c r="J237" s="355"/>
      <c r="K237" s="355"/>
      <c r="L237" s="355"/>
      <c r="M237" s="355"/>
    </row>
    <row r="238" spans="2:13" ht="16.5" customHeight="1">
      <c r="B238" s="239"/>
      <c r="C238" s="239"/>
      <c r="D238" s="239"/>
      <c r="E238" s="239"/>
      <c r="F238" s="239"/>
      <c r="G238" s="239"/>
      <c r="H238" s="239"/>
      <c r="I238" s="239"/>
      <c r="J238" s="239"/>
      <c r="K238" s="239"/>
      <c r="L238" s="239"/>
      <c r="M238" s="239"/>
    </row>
    <row r="239" spans="1:13" ht="12" customHeight="1">
      <c r="A239" s="134" t="s">
        <v>78</v>
      </c>
      <c r="B239" s="141" t="s">
        <v>54</v>
      </c>
      <c r="C239" s="144"/>
      <c r="D239" s="144"/>
      <c r="E239" s="144"/>
      <c r="F239" s="144"/>
      <c r="G239" s="144"/>
      <c r="H239" s="144"/>
      <c r="I239" s="144"/>
      <c r="J239" s="144"/>
      <c r="K239" s="144"/>
      <c r="L239" s="144"/>
      <c r="M239" s="144"/>
    </row>
    <row r="240" spans="1:13" ht="6.75" customHeight="1">
      <c r="A240" s="134"/>
      <c r="B240" s="141"/>
      <c r="C240" s="144"/>
      <c r="D240" s="144"/>
      <c r="E240" s="144"/>
      <c r="F240" s="144"/>
      <c r="G240" s="144"/>
      <c r="H240" s="144"/>
      <c r="I240" s="144"/>
      <c r="J240" s="144"/>
      <c r="K240" s="144"/>
      <c r="L240" s="144"/>
      <c r="M240" s="144"/>
    </row>
    <row r="241" spans="2:13" ht="18" customHeight="1">
      <c r="B241" s="342" t="s">
        <v>228</v>
      </c>
      <c r="C241" s="402"/>
      <c r="D241" s="402"/>
      <c r="E241" s="402"/>
      <c r="F241" s="402"/>
      <c r="G241" s="402"/>
      <c r="H241" s="402"/>
      <c r="I241" s="402"/>
      <c r="J241" s="402"/>
      <c r="K241" s="402"/>
      <c r="L241" s="402"/>
      <c r="M241" s="402"/>
    </row>
    <row r="242" ht="5.25" customHeight="1"/>
    <row r="243" spans="1:2" ht="15">
      <c r="A243" s="134" t="s">
        <v>81</v>
      </c>
      <c r="B243" s="141" t="s">
        <v>83</v>
      </c>
    </row>
    <row r="244" spans="1:2" ht="9" customHeight="1">
      <c r="A244" s="134"/>
      <c r="B244" s="141"/>
    </row>
    <row r="245" spans="2:13" ht="15">
      <c r="B245" s="356" t="s">
        <v>203</v>
      </c>
      <c r="C245" s="356"/>
      <c r="D245" s="356"/>
      <c r="E245" s="356"/>
      <c r="F245" s="356"/>
      <c r="G245" s="356"/>
      <c r="H245" s="356"/>
      <c r="I245" s="356"/>
      <c r="J245" s="356"/>
      <c r="K245" s="356"/>
      <c r="L245" s="356"/>
      <c r="M245" s="356"/>
    </row>
    <row r="247" spans="1:13" ht="12.75" customHeight="1" hidden="1">
      <c r="A247" s="134"/>
      <c r="B247" s="401"/>
      <c r="C247" s="401"/>
      <c r="D247" s="401"/>
      <c r="E247" s="401"/>
      <c r="F247" s="401"/>
      <c r="G247" s="401"/>
      <c r="H247" s="401"/>
      <c r="I247" s="401"/>
      <c r="J247" s="401"/>
      <c r="K247" s="401"/>
      <c r="L247" s="401"/>
      <c r="M247" s="401"/>
    </row>
    <row r="248" spans="2:13" ht="12.75" customHeight="1" hidden="1">
      <c r="B248" s="401"/>
      <c r="C248" s="401"/>
      <c r="D248" s="401"/>
      <c r="E248" s="401"/>
      <c r="F248" s="401"/>
      <c r="G248" s="401"/>
      <c r="H248" s="401"/>
      <c r="I248" s="401"/>
      <c r="J248" s="401"/>
      <c r="K248" s="401"/>
      <c r="L248" s="401"/>
      <c r="M248" s="401"/>
    </row>
    <row r="249" ht="0.75" customHeight="1"/>
    <row r="250" spans="1:2" ht="15">
      <c r="A250" s="134" t="s">
        <v>141</v>
      </c>
      <c r="B250" s="141" t="s">
        <v>56</v>
      </c>
    </row>
    <row r="251" ht="6" customHeight="1"/>
    <row r="252" spans="2:3" ht="15">
      <c r="B252" s="131" t="s">
        <v>63</v>
      </c>
      <c r="C252" s="319" t="s">
        <v>57</v>
      </c>
    </row>
    <row r="253" ht="6.75" customHeight="1"/>
    <row r="254" spans="3:13" ht="12.75" customHeight="1">
      <c r="C254" s="333" t="s">
        <v>204</v>
      </c>
      <c r="D254" s="333"/>
      <c r="E254" s="333"/>
      <c r="F254" s="333"/>
      <c r="G254" s="333"/>
      <c r="H254" s="333"/>
      <c r="I254" s="333"/>
      <c r="J254" s="333"/>
      <c r="K254" s="333"/>
      <c r="L254" s="333"/>
      <c r="M254" s="333"/>
    </row>
    <row r="255" spans="3:13" ht="14.25" customHeight="1">
      <c r="C255" s="333"/>
      <c r="D255" s="333"/>
      <c r="E255" s="333"/>
      <c r="F255" s="333"/>
      <c r="G255" s="333"/>
      <c r="H255" s="333"/>
      <c r="I255" s="333"/>
      <c r="J255" s="333"/>
      <c r="K255" s="333"/>
      <c r="L255" s="333"/>
      <c r="M255" s="333"/>
    </row>
    <row r="256" ht="6" customHeight="1" hidden="1"/>
    <row r="257" spans="3:13" ht="15" customHeight="1">
      <c r="C257" s="200"/>
      <c r="D257" s="200"/>
      <c r="E257" s="200"/>
      <c r="F257" s="200"/>
      <c r="G257" s="320"/>
      <c r="H257" s="320"/>
      <c r="I257" s="359" t="s">
        <v>79</v>
      </c>
      <c r="J257" s="359"/>
      <c r="K257" s="359"/>
      <c r="L257" s="359" t="s">
        <v>194</v>
      </c>
      <c r="M257" s="359"/>
    </row>
    <row r="258" spans="8:13" ht="15">
      <c r="H258" s="200"/>
      <c r="I258" s="147" t="s">
        <v>234</v>
      </c>
      <c r="J258" s="147"/>
      <c r="K258" s="147" t="s">
        <v>235</v>
      </c>
      <c r="L258" s="147" t="s">
        <v>234</v>
      </c>
      <c r="M258" s="147" t="s">
        <v>235</v>
      </c>
    </row>
    <row r="259" spans="3:13" ht="15">
      <c r="C259" s="408"/>
      <c r="D259" s="408"/>
      <c r="E259" s="408"/>
      <c r="F259" s="408"/>
      <c r="G259" s="408"/>
      <c r="H259" s="200"/>
      <c r="I259" s="151" t="s">
        <v>5</v>
      </c>
      <c r="J259" s="151"/>
      <c r="K259" s="151" t="s">
        <v>5</v>
      </c>
      <c r="L259" s="151" t="s">
        <v>5</v>
      </c>
      <c r="M259" s="151" t="s">
        <v>5</v>
      </c>
    </row>
    <row r="260" spans="3:13" ht="15">
      <c r="C260" s="400" t="s">
        <v>283</v>
      </c>
      <c r="D260" s="400"/>
      <c r="E260" s="400"/>
      <c r="F260" s="400"/>
      <c r="G260" s="400"/>
      <c r="H260" s="200"/>
      <c r="I260" s="156">
        <f>CIS!F38</f>
        <v>428911</v>
      </c>
      <c r="J260" s="156"/>
      <c r="K260" s="157">
        <f>CIS!H38</f>
        <v>-460084</v>
      </c>
      <c r="L260" s="157">
        <f>CIS!J38</f>
        <v>428911</v>
      </c>
      <c r="M260" s="157">
        <f>CIS!L38</f>
        <v>-460084</v>
      </c>
    </row>
    <row r="261" spans="3:13" ht="15">
      <c r="C261" s="400" t="s">
        <v>80</v>
      </c>
      <c r="D261" s="400"/>
      <c r="E261" s="400"/>
      <c r="F261" s="400"/>
      <c r="G261" s="400"/>
      <c r="H261" s="200"/>
      <c r="I261" s="156">
        <f>163000000</f>
        <v>163000000</v>
      </c>
      <c r="J261" s="156"/>
      <c r="K261" s="158">
        <v>163000000</v>
      </c>
      <c r="L261" s="157">
        <v>163000000</v>
      </c>
      <c r="M261" s="188">
        <v>163000000</v>
      </c>
    </row>
    <row r="262" spans="3:13" ht="14.25" customHeight="1">
      <c r="C262" s="400"/>
      <c r="D262" s="400"/>
      <c r="E262" s="400"/>
      <c r="F262" s="400"/>
      <c r="G262" s="400"/>
      <c r="H262" s="200"/>
      <c r="I262" s="188"/>
      <c r="J262" s="188"/>
      <c r="K262" s="157"/>
      <c r="L262" s="256"/>
      <c r="M262" s="188"/>
    </row>
    <row r="263" spans="3:13" ht="21" customHeight="1">
      <c r="C263" s="407" t="s">
        <v>293</v>
      </c>
      <c r="D263" s="407"/>
      <c r="E263" s="407"/>
      <c r="F263" s="407"/>
      <c r="G263" s="407"/>
      <c r="H263" s="253"/>
      <c r="I263" s="321">
        <f>(I260/I261)*100</f>
        <v>0.2631355828220859</v>
      </c>
      <c r="J263" s="321"/>
      <c r="K263" s="321">
        <f>(K260/K261)*100</f>
        <v>-0.2822601226993865</v>
      </c>
      <c r="L263" s="321">
        <f>(L260/L261)*100</f>
        <v>0.2631355828220859</v>
      </c>
      <c r="M263" s="321">
        <f>(M260/M261)*100</f>
        <v>-0.2822601226993865</v>
      </c>
    </row>
    <row r="264" spans="9:11" ht="4.5" customHeight="1">
      <c r="I264" s="146"/>
      <c r="J264" s="146"/>
      <c r="K264" s="146"/>
    </row>
    <row r="265" spans="2:3" ht="14.25" customHeight="1">
      <c r="B265" s="131" t="s">
        <v>64</v>
      </c>
      <c r="C265" s="319" t="s">
        <v>58</v>
      </c>
    </row>
    <row r="266" ht="6.75" customHeight="1"/>
    <row r="267" spans="3:13" ht="15">
      <c r="C267" s="355" t="s">
        <v>65</v>
      </c>
      <c r="D267" s="355"/>
      <c r="E267" s="355"/>
      <c r="F267" s="355"/>
      <c r="G267" s="355"/>
      <c r="H267" s="355"/>
      <c r="I267" s="355"/>
      <c r="J267" s="355"/>
      <c r="K267" s="355"/>
      <c r="L267" s="355"/>
      <c r="M267" s="355"/>
    </row>
    <row r="268" ht="6" customHeight="1"/>
    <row r="269" spans="1:13" ht="14.25" customHeight="1">
      <c r="A269" s="134" t="s">
        <v>173</v>
      </c>
      <c r="B269" s="360" t="s">
        <v>142</v>
      </c>
      <c r="C269" s="360"/>
      <c r="D269" s="360"/>
      <c r="E269" s="360"/>
      <c r="F269" s="360"/>
      <c r="G269" s="360"/>
      <c r="H269" s="360"/>
      <c r="I269" s="360"/>
      <c r="J269" s="360"/>
      <c r="K269" s="360"/>
      <c r="L269" s="360"/>
      <c r="M269" s="360"/>
    </row>
    <row r="270" ht="12" customHeight="1"/>
    <row r="271" spans="2:13" ht="29.25" customHeight="1">
      <c r="B271" s="333" t="s">
        <v>264</v>
      </c>
      <c r="C271" s="333"/>
      <c r="D271" s="333"/>
      <c r="E271" s="333"/>
      <c r="F271" s="333"/>
      <c r="G271" s="333"/>
      <c r="H271" s="333"/>
      <c r="I271" s="333"/>
      <c r="J271" s="333"/>
      <c r="K271" s="333"/>
      <c r="L271" s="333"/>
      <c r="M271" s="333"/>
    </row>
    <row r="272" spans="2:13" s="251" customFormat="1" ht="15">
      <c r="B272" s="252"/>
      <c r="C272" s="252"/>
      <c r="D272" s="252"/>
      <c r="E272" s="252"/>
      <c r="F272" s="252"/>
      <c r="G272" s="252"/>
      <c r="H272" s="252"/>
      <c r="I272" s="252"/>
      <c r="J272" s="252"/>
      <c r="K272" s="252"/>
      <c r="L272" s="252"/>
      <c r="M272" s="252"/>
    </row>
    <row r="273" s="251" customFormat="1" ht="15"/>
    <row r="274" s="251" customFormat="1" ht="15"/>
    <row r="275" s="251" customFormat="1" ht="15"/>
    <row r="276" s="251" customFormat="1" ht="15"/>
    <row r="277" s="251" customFormat="1" ht="15"/>
    <row r="278" s="251" customFormat="1" ht="15">
      <c r="A278" s="250"/>
    </row>
    <row r="279" s="251" customFormat="1" ht="10.5" customHeight="1"/>
    <row r="280" s="251" customFormat="1" ht="13.5" customHeight="1"/>
    <row r="281" s="251" customFormat="1" ht="15"/>
    <row r="282" s="251" customFormat="1" ht="15"/>
    <row r="283" s="251" customFormat="1" ht="15"/>
    <row r="284" s="251" customFormat="1" ht="15">
      <c r="A284" s="250"/>
    </row>
    <row r="285" s="251" customFormat="1" ht="10.5" customHeight="1"/>
    <row r="286" s="251" customFormat="1" ht="15"/>
    <row r="287" s="251" customFormat="1" ht="15"/>
    <row r="288" s="251" customFormat="1" ht="15"/>
    <row r="289" s="251" customFormat="1" ht="15">
      <c r="A289" s="250"/>
    </row>
    <row r="290" s="251" customFormat="1" ht="10.5" customHeight="1"/>
    <row r="291" s="251" customFormat="1" ht="15"/>
    <row r="292" s="251" customFormat="1" ht="15"/>
    <row r="293" s="251" customFormat="1" ht="15"/>
    <row r="294" s="251" customFormat="1" ht="15">
      <c r="A294" s="250"/>
    </row>
    <row r="295" s="251" customFormat="1" ht="10.5" customHeight="1"/>
    <row r="296" s="251" customFormat="1" ht="15"/>
    <row r="297" s="251" customFormat="1" ht="15"/>
    <row r="298" s="251" customFormat="1" ht="15"/>
    <row r="299" s="251" customFormat="1" ht="15"/>
    <row r="300" s="251" customFormat="1" ht="15">
      <c r="A300" s="250"/>
    </row>
    <row r="301" s="251" customFormat="1" ht="10.5" customHeight="1"/>
    <row r="302" s="251" customFormat="1" ht="15"/>
    <row r="303" s="251" customFormat="1" ht="15"/>
    <row r="306" ht="15">
      <c r="A306" s="134"/>
    </row>
    <row r="307" ht="10.5" customHeight="1"/>
    <row r="310" spans="2:13" ht="15">
      <c r="B310" s="144"/>
      <c r="C310" s="144"/>
      <c r="D310" s="144"/>
      <c r="E310" s="144"/>
      <c r="F310" s="144"/>
      <c r="G310" s="144"/>
      <c r="H310" s="144"/>
      <c r="I310" s="144"/>
      <c r="J310" s="144"/>
      <c r="K310" s="144"/>
      <c r="L310" s="144"/>
      <c r="M310" s="144"/>
    </row>
    <row r="311" spans="2:13" ht="15">
      <c r="B311" s="144"/>
      <c r="C311" s="144"/>
      <c r="D311" s="144"/>
      <c r="E311" s="144"/>
      <c r="F311" s="144"/>
      <c r="G311" s="144"/>
      <c r="H311" s="144"/>
      <c r="I311" s="144"/>
      <c r="J311" s="144"/>
      <c r="K311" s="144"/>
      <c r="L311" s="144"/>
      <c r="M311" s="144"/>
    </row>
    <row r="312" s="170" customFormat="1" ht="14.25"/>
    <row r="313" s="170" customFormat="1" ht="14.25"/>
    <row r="314" s="170" customFormat="1" ht="14.25"/>
    <row r="315" s="170" customFormat="1" ht="14.25"/>
    <row r="316" s="170" customFormat="1" ht="14.25"/>
    <row r="317" s="170" customFormat="1" ht="14.25"/>
    <row r="318" s="170" customFormat="1" ht="14.25"/>
    <row r="319" s="170" customFormat="1" ht="14.25"/>
    <row r="320" s="170" customFormat="1" ht="14.25"/>
    <row r="321" s="170" customFormat="1" ht="14.25"/>
    <row r="322" s="170" customFormat="1" ht="14.25"/>
    <row r="323" s="170" customFormat="1" ht="14.25"/>
    <row r="324" s="170" customFormat="1" ht="14.25"/>
    <row r="325" s="170" customFormat="1" ht="14.25"/>
    <row r="326" s="170" customFormat="1" ht="14.25"/>
    <row r="327" s="170" customFormat="1" ht="14.25"/>
    <row r="328" s="170" customFormat="1" ht="14.25"/>
    <row r="329" s="170" customFormat="1" ht="14.25"/>
    <row r="330" s="170" customFormat="1" ht="14.25"/>
    <row r="331" s="170" customFormat="1" ht="14.25"/>
    <row r="332" s="170" customFormat="1" ht="14.25"/>
    <row r="333" s="170" customFormat="1" ht="14.25"/>
    <row r="334" s="170" customFormat="1" ht="14.25"/>
    <row r="335" s="170" customFormat="1" ht="14.25"/>
    <row r="336" s="170" customFormat="1" ht="14.25"/>
    <row r="337" s="170" customFormat="1" ht="14.25"/>
    <row r="338" s="170" customFormat="1" ht="14.25"/>
    <row r="339" s="170" customFormat="1" ht="14.25"/>
    <row r="340" s="170" customFormat="1" ht="14.25"/>
    <row r="341" s="170" customFormat="1" ht="14.25"/>
    <row r="342" s="170" customFormat="1" ht="14.25"/>
    <row r="343" s="170" customFormat="1" ht="14.25"/>
    <row r="344" s="170" customFormat="1" ht="14.25"/>
    <row r="345" s="170" customFormat="1" ht="14.25"/>
    <row r="346" s="170" customFormat="1" ht="14.25"/>
    <row r="347" s="170" customFormat="1" ht="14.25"/>
    <row r="348" s="170" customFormat="1" ht="14.25"/>
    <row r="349" s="170" customFormat="1" ht="14.25"/>
    <row r="350" s="170" customFormat="1" ht="14.25"/>
    <row r="351" s="170" customFormat="1" ht="14.25"/>
    <row r="352" s="170" customFormat="1" ht="14.25"/>
    <row r="353" s="170" customFormat="1" ht="14.25"/>
    <row r="354" s="170" customFormat="1" ht="14.25"/>
    <row r="355" s="170" customFormat="1" ht="14.25"/>
    <row r="356" s="170" customFormat="1" ht="14.25"/>
    <row r="357" s="170" customFormat="1" ht="14.25"/>
    <row r="358" s="170" customFormat="1" ht="14.25"/>
    <row r="359" s="170" customFormat="1" ht="14.25"/>
    <row r="360" s="170" customFormat="1" ht="14.25"/>
    <row r="361" s="170" customFormat="1" ht="14.25"/>
    <row r="362" s="170" customFormat="1" ht="14.25"/>
    <row r="363" s="170" customFormat="1" ht="14.25"/>
    <row r="364" s="170" customFormat="1" ht="14.25"/>
    <row r="365" s="170" customFormat="1" ht="14.25"/>
    <row r="366" s="170" customFormat="1" ht="14.25"/>
    <row r="367" s="170" customFormat="1" ht="14.25"/>
    <row r="368" s="170" customFormat="1" ht="14.25"/>
    <row r="369" s="170" customFormat="1" ht="14.25"/>
    <row r="370" s="170" customFormat="1" ht="14.25"/>
    <row r="371" s="170" customFormat="1" ht="14.25"/>
    <row r="372" s="170" customFormat="1" ht="14.25"/>
    <row r="373" s="170" customFormat="1" ht="14.25"/>
    <row r="374" s="170" customFormat="1" ht="14.25"/>
    <row r="375" s="170" customFormat="1" ht="14.25"/>
    <row r="376" s="170" customFormat="1" ht="14.25"/>
    <row r="377" s="170" customFormat="1" ht="14.25"/>
    <row r="378" s="170" customFormat="1" ht="14.25"/>
    <row r="379" s="170" customFormat="1" ht="14.25"/>
    <row r="380" s="170" customFormat="1" ht="14.25"/>
    <row r="381" s="170" customFormat="1" ht="14.25"/>
    <row r="382" s="170" customFormat="1" ht="14.25"/>
    <row r="383" s="170" customFormat="1" ht="14.25"/>
    <row r="384" s="170" customFormat="1" ht="14.25"/>
    <row r="385" s="170" customFormat="1" ht="14.25"/>
    <row r="386" s="170" customFormat="1" ht="14.25"/>
    <row r="387" s="170" customFormat="1" ht="14.25"/>
    <row r="388" s="170" customFormat="1" ht="14.25"/>
    <row r="389" s="170" customFormat="1" ht="14.25"/>
    <row r="390" s="170" customFormat="1" ht="14.25"/>
    <row r="391" s="170" customFormat="1" ht="14.25"/>
    <row r="392" s="170" customFormat="1" ht="14.25"/>
    <row r="393" s="170" customFormat="1" ht="14.25"/>
    <row r="394" s="170" customFormat="1" ht="14.25"/>
    <row r="395" s="170" customFormat="1" ht="14.25"/>
    <row r="396" s="170" customFormat="1" ht="14.25"/>
    <row r="397" s="170" customFormat="1" ht="14.25"/>
    <row r="398" s="170" customFormat="1" ht="14.25"/>
    <row r="399" s="170" customFormat="1" ht="14.25"/>
    <row r="400" s="170" customFormat="1" ht="14.25"/>
    <row r="401" s="170" customFormat="1" ht="14.25"/>
    <row r="402" s="170" customFormat="1" ht="14.25"/>
    <row r="403" s="170" customFormat="1" ht="14.25"/>
    <row r="404" s="170" customFormat="1" ht="14.25"/>
    <row r="405" s="170" customFormat="1" ht="14.25"/>
    <row r="406" s="170" customFormat="1" ht="14.25"/>
    <row r="407" s="170" customFormat="1" ht="14.25"/>
    <row r="408" s="170" customFormat="1" ht="14.25"/>
    <row r="409" s="170" customFormat="1" ht="14.25"/>
    <row r="410" s="170" customFormat="1" ht="14.25"/>
    <row r="411" s="170" customFormat="1" ht="14.25"/>
    <row r="412" s="170" customFormat="1" ht="14.25"/>
    <row r="413" s="170" customFormat="1" ht="14.25"/>
    <row r="414" s="170" customFormat="1" ht="14.25"/>
    <row r="415" s="170" customFormat="1" ht="14.25"/>
    <row r="416" s="170" customFormat="1" ht="14.25"/>
    <row r="417" s="170" customFormat="1" ht="14.25"/>
    <row r="418" s="170" customFormat="1" ht="14.25"/>
    <row r="419" s="170" customFormat="1" ht="14.25"/>
    <row r="420" s="170" customFormat="1" ht="14.25"/>
    <row r="421" s="170" customFormat="1" ht="14.25"/>
    <row r="422" s="170" customFormat="1" ht="14.25"/>
    <row r="423" s="170" customFormat="1" ht="14.25"/>
    <row r="424" s="170" customFormat="1" ht="14.25"/>
    <row r="425" s="170" customFormat="1" ht="14.25"/>
    <row r="426" s="170" customFormat="1" ht="14.25"/>
    <row r="427" s="170" customFormat="1" ht="14.25"/>
    <row r="428" s="170" customFormat="1" ht="14.25"/>
    <row r="429" s="170" customFormat="1" ht="14.25"/>
    <row r="430" s="170" customFormat="1" ht="14.25"/>
    <row r="431" s="170" customFormat="1" ht="14.25"/>
    <row r="432" s="170" customFormat="1" ht="14.25"/>
    <row r="433" s="170" customFormat="1" ht="14.25"/>
    <row r="434" s="170" customFormat="1" ht="14.25"/>
    <row r="435" s="170" customFormat="1" ht="14.25"/>
    <row r="436" s="170" customFormat="1" ht="14.25"/>
    <row r="437" s="170" customFormat="1" ht="14.25"/>
    <row r="438" s="170" customFormat="1" ht="14.25"/>
    <row r="439" s="170" customFormat="1" ht="14.25"/>
    <row r="440" s="170" customFormat="1" ht="14.25"/>
    <row r="441" s="170" customFormat="1" ht="14.25"/>
    <row r="442" s="170" customFormat="1" ht="14.25"/>
    <row r="443" s="170" customFormat="1" ht="14.25"/>
    <row r="444" s="170" customFormat="1" ht="14.25"/>
    <row r="445" s="170" customFormat="1" ht="14.25"/>
    <row r="446" s="170" customFormat="1" ht="14.25"/>
    <row r="447" s="170" customFormat="1" ht="14.25"/>
    <row r="448" s="170" customFormat="1" ht="14.25"/>
    <row r="449" s="170" customFormat="1" ht="14.25"/>
    <row r="450" s="170" customFormat="1" ht="14.25"/>
    <row r="451" s="170" customFormat="1" ht="14.25"/>
    <row r="452" s="170" customFormat="1" ht="14.25"/>
    <row r="453" s="170" customFormat="1" ht="14.25"/>
    <row r="454" s="170" customFormat="1" ht="14.25"/>
    <row r="455" s="170" customFormat="1" ht="14.25"/>
    <row r="456" s="170" customFormat="1" ht="14.25"/>
    <row r="457" s="170" customFormat="1" ht="14.25"/>
    <row r="458" s="170" customFormat="1" ht="14.25"/>
    <row r="459" s="170" customFormat="1" ht="14.25"/>
    <row r="460" s="170" customFormat="1" ht="14.25"/>
    <row r="461" s="170" customFormat="1" ht="14.25"/>
    <row r="462" s="170" customFormat="1" ht="14.25"/>
    <row r="463" s="170" customFormat="1" ht="14.25"/>
    <row r="464" s="170" customFormat="1" ht="14.25"/>
    <row r="465" s="170" customFormat="1" ht="14.25"/>
    <row r="466" s="170" customFormat="1" ht="14.25"/>
    <row r="467" s="170" customFormat="1" ht="14.25"/>
    <row r="468" s="170" customFormat="1" ht="14.25"/>
    <row r="469" s="170" customFormat="1" ht="14.25"/>
    <row r="470" s="170" customFormat="1" ht="14.25"/>
    <row r="471" s="170" customFormat="1" ht="14.25"/>
    <row r="472" s="170" customFormat="1" ht="14.25"/>
    <row r="473" s="170" customFormat="1" ht="14.25"/>
    <row r="474" s="170" customFormat="1" ht="14.25"/>
    <row r="475" s="170" customFormat="1" ht="14.25"/>
    <row r="476" s="170" customFormat="1" ht="14.25"/>
    <row r="477" s="170" customFormat="1" ht="14.25"/>
    <row r="478" s="170" customFormat="1" ht="14.25"/>
    <row r="479" s="170" customFormat="1" ht="14.25"/>
    <row r="480" s="170" customFormat="1" ht="14.25"/>
    <row r="481" s="170" customFormat="1" ht="14.25"/>
    <row r="482" s="170" customFormat="1" ht="14.25"/>
    <row r="483" s="170" customFormat="1" ht="14.25"/>
    <row r="484" s="170" customFormat="1" ht="14.25"/>
    <row r="485" s="170" customFormat="1" ht="14.25"/>
    <row r="486" s="170" customFormat="1" ht="14.25"/>
    <row r="487" s="170" customFormat="1" ht="14.25"/>
    <row r="488" s="170" customFormat="1" ht="14.25"/>
    <row r="489" s="170" customFormat="1" ht="14.25"/>
    <row r="490" s="170" customFormat="1" ht="14.25"/>
    <row r="491" s="170" customFormat="1" ht="14.25"/>
    <row r="492" s="170" customFormat="1" ht="14.25"/>
    <row r="493" s="170" customFormat="1" ht="14.25"/>
    <row r="494" s="170" customFormat="1" ht="14.25"/>
    <row r="495" s="170" customFormat="1" ht="14.25"/>
    <row r="496" s="170" customFormat="1" ht="14.25"/>
    <row r="497" s="170" customFormat="1" ht="14.25"/>
    <row r="498" s="170" customFormat="1" ht="14.25"/>
    <row r="499" s="170" customFormat="1" ht="14.25"/>
    <row r="500" s="170" customFormat="1" ht="14.25"/>
    <row r="501" s="170" customFormat="1" ht="14.25"/>
    <row r="502" s="170" customFormat="1" ht="14.25"/>
    <row r="503" s="170" customFormat="1" ht="14.25"/>
    <row r="504" s="170" customFormat="1" ht="14.25"/>
    <row r="505" s="170" customFormat="1" ht="14.25"/>
    <row r="506" s="170" customFormat="1" ht="14.25"/>
    <row r="507" s="170" customFormat="1" ht="14.25"/>
    <row r="508" s="170" customFormat="1" ht="14.25"/>
    <row r="509" s="170" customFormat="1" ht="14.25"/>
    <row r="510" s="170" customFormat="1" ht="14.25"/>
    <row r="511" s="170" customFormat="1" ht="14.25"/>
    <row r="512" s="170" customFormat="1" ht="14.25"/>
  </sheetData>
  <mergeCells count="132">
    <mergeCell ref="B102:M102"/>
    <mergeCell ref="B27:M27"/>
    <mergeCell ref="G81:H81"/>
    <mergeCell ref="B73:E73"/>
    <mergeCell ref="G77:H77"/>
    <mergeCell ref="G79:H79"/>
    <mergeCell ref="B45:M45"/>
    <mergeCell ref="B50:M50"/>
    <mergeCell ref="I79:K79"/>
    <mergeCell ref="B41:M41"/>
    <mergeCell ref="B122:M122"/>
    <mergeCell ref="B115:H115"/>
    <mergeCell ref="K128:M128"/>
    <mergeCell ref="B147:D147"/>
    <mergeCell ref="B118:H118"/>
    <mergeCell ref="B119:G119"/>
    <mergeCell ref="F128:I128"/>
    <mergeCell ref="B204:M204"/>
    <mergeCell ref="B169:M169"/>
    <mergeCell ref="K219:K220"/>
    <mergeCell ref="H219:I220"/>
    <mergeCell ref="B171:M171"/>
    <mergeCell ref="B200:M200"/>
    <mergeCell ref="B202:M203"/>
    <mergeCell ref="B175:M176"/>
    <mergeCell ref="B220:D220"/>
    <mergeCell ref="C226:E226"/>
    <mergeCell ref="C225:E225"/>
    <mergeCell ref="I257:K257"/>
    <mergeCell ref="H221:I221"/>
    <mergeCell ref="B269:M269"/>
    <mergeCell ref="B233:M233"/>
    <mergeCell ref="B241:M241"/>
    <mergeCell ref="B228:C228"/>
    <mergeCell ref="C229:M229"/>
    <mergeCell ref="C263:G263"/>
    <mergeCell ref="C259:G259"/>
    <mergeCell ref="C261:G261"/>
    <mergeCell ref="C260:G260"/>
    <mergeCell ref="C254:M255"/>
    <mergeCell ref="C262:G262"/>
    <mergeCell ref="L257:M257"/>
    <mergeCell ref="B271:M271"/>
    <mergeCell ref="B56:M56"/>
    <mergeCell ref="B84:M84"/>
    <mergeCell ref="B87:M87"/>
    <mergeCell ref="B89:M89"/>
    <mergeCell ref="C267:M267"/>
    <mergeCell ref="B247:M248"/>
    <mergeCell ref="B212:M212"/>
    <mergeCell ref="B13:M14"/>
    <mergeCell ref="B245:M245"/>
    <mergeCell ref="B237:M237"/>
    <mergeCell ref="B208:M208"/>
    <mergeCell ref="B54:M54"/>
    <mergeCell ref="B216:M217"/>
    <mergeCell ref="B168:M168"/>
    <mergeCell ref="C223:E223"/>
    <mergeCell ref="C224:E224"/>
    <mergeCell ref="B39:M39"/>
    <mergeCell ref="B15:M16"/>
    <mergeCell ref="B18:M19"/>
    <mergeCell ref="B35:M35"/>
    <mergeCell ref="B31:M31"/>
    <mergeCell ref="B42:M42"/>
    <mergeCell ref="B43:M43"/>
    <mergeCell ref="B47:M48"/>
    <mergeCell ref="G63:H63"/>
    <mergeCell ref="G60:H60"/>
    <mergeCell ref="G62:H62"/>
    <mergeCell ref="B52:M52"/>
    <mergeCell ref="B58:M58"/>
    <mergeCell ref="L62:M62"/>
    <mergeCell ref="L60:M60"/>
    <mergeCell ref="B78:D78"/>
    <mergeCell ref="G76:H76"/>
    <mergeCell ref="G72:H72"/>
    <mergeCell ref="G67:H67"/>
    <mergeCell ref="G68:H68"/>
    <mergeCell ref="G69:H69"/>
    <mergeCell ref="L61:M61"/>
    <mergeCell ref="I60:K60"/>
    <mergeCell ref="G61:H61"/>
    <mergeCell ref="I63:K63"/>
    <mergeCell ref="L63:M63"/>
    <mergeCell ref="I61:K61"/>
    <mergeCell ref="I62:K62"/>
    <mergeCell ref="I76:K76"/>
    <mergeCell ref="L72:M72"/>
    <mergeCell ref="L81:M81"/>
    <mergeCell ref="I81:K81"/>
    <mergeCell ref="L76:M76"/>
    <mergeCell ref="L79:M79"/>
    <mergeCell ref="B86:M86"/>
    <mergeCell ref="B95:M95"/>
    <mergeCell ref="M181:M182"/>
    <mergeCell ref="K181:K182"/>
    <mergeCell ref="B164:M164"/>
    <mergeCell ref="B151:M151"/>
    <mergeCell ref="B159:M159"/>
    <mergeCell ref="B160:M160"/>
    <mergeCell ref="B161:M161"/>
    <mergeCell ref="B91:M91"/>
    <mergeCell ref="I66:K66"/>
    <mergeCell ref="G70:H70"/>
    <mergeCell ref="I70:K70"/>
    <mergeCell ref="B113:G113"/>
    <mergeCell ref="B112:G112"/>
    <mergeCell ref="I109:K109"/>
    <mergeCell ref="B108:M108"/>
    <mergeCell ref="L109:M109"/>
    <mergeCell ref="B99:M99"/>
    <mergeCell ref="B98:M98"/>
    <mergeCell ref="L67:M67"/>
    <mergeCell ref="L69:M69"/>
    <mergeCell ref="L70:M70"/>
    <mergeCell ref="L68:M68"/>
    <mergeCell ref="I67:K67"/>
    <mergeCell ref="I68:K68"/>
    <mergeCell ref="I69:K69"/>
    <mergeCell ref="I75:K75"/>
    <mergeCell ref="I72:K72"/>
    <mergeCell ref="B97:M97"/>
    <mergeCell ref="B96:M96"/>
    <mergeCell ref="B166:M166"/>
    <mergeCell ref="B178:M178"/>
    <mergeCell ref="B103:F103"/>
    <mergeCell ref="B105:H105"/>
    <mergeCell ref="B114:H114"/>
    <mergeCell ref="A123:M124"/>
    <mergeCell ref="B116:G116"/>
    <mergeCell ref="B150:M150"/>
  </mergeCells>
  <printOptions/>
  <pageMargins left="0.28" right="0.23" top="0.25" bottom="0" header="0.26" footer="0.28"/>
  <pageSetup horizontalDpi="600" verticalDpi="600" orientation="portrait" paperSize="9" scale="77" r:id="rId2"/>
  <headerFooter alignWithMargins="0">
    <oddFooter>&amp;R
</oddFooter>
  </headerFooter>
  <rowBreaks count="4" manualBreakCount="4">
    <brk id="53" max="255" man="1"/>
    <brk id="122" max="255" man="1"/>
    <brk id="174" max="255" man="1"/>
    <brk id="2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Mathew &amp; 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Mathew &amp; Partners</dc:creator>
  <cp:keywords/>
  <dc:description/>
  <cp:lastModifiedBy>ph_lim</cp:lastModifiedBy>
  <cp:lastPrinted>2010-05-21T08:51:54Z</cp:lastPrinted>
  <dcterms:created xsi:type="dcterms:W3CDTF">2005-11-28T06:27:33Z</dcterms:created>
  <dcterms:modified xsi:type="dcterms:W3CDTF">2010-05-25T08:55:11Z</dcterms:modified>
  <cp:category/>
  <cp:version/>
  <cp:contentType/>
  <cp:contentStatus/>
</cp:coreProperties>
</file>